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708" windowWidth="14808" windowHeight="7416"/>
  </bookViews>
  <sheets>
    <sheet name="Sheet1" sheetId="1" r:id="rId1"/>
    <sheet name="Sheet2" sheetId="2" r:id="rId2"/>
    <sheet name="Sheet3" sheetId="3" r:id="rId3"/>
  </sheets>
  <calcPr calcId="145621"/>
</workbook>
</file>

<file path=xl/calcChain.xml><?xml version="1.0" encoding="utf-8"?>
<calcChain xmlns="http://schemas.openxmlformats.org/spreadsheetml/2006/main">
  <c r="N93" i="2" l="1"/>
  <c r="N94" i="2"/>
  <c r="N95" i="2"/>
  <c r="N96" i="2"/>
  <c r="N97" i="2"/>
  <c r="N98" i="2"/>
  <c r="N99" i="2"/>
  <c r="N100" i="2"/>
  <c r="N92" i="2"/>
  <c r="N84" i="2"/>
  <c r="N85" i="2"/>
  <c r="N86" i="2"/>
  <c r="N87" i="2"/>
  <c r="N88" i="2"/>
  <c r="N89" i="2"/>
  <c r="N90" i="2"/>
  <c r="N83" i="2"/>
  <c r="N74" i="2"/>
  <c r="N75" i="2"/>
  <c r="N76" i="2"/>
  <c r="N73" i="2"/>
  <c r="O77" i="2"/>
  <c r="O112" i="2"/>
  <c r="O113" i="2"/>
  <c r="O111" i="2"/>
  <c r="O36" i="2"/>
  <c r="O37" i="2"/>
  <c r="O38" i="2"/>
  <c r="O35" i="2"/>
  <c r="O30" i="2"/>
  <c r="O109" i="2"/>
  <c r="O110" i="2"/>
  <c r="O108" i="2"/>
  <c r="O102" i="2"/>
  <c r="O103" i="2"/>
  <c r="O104" i="2"/>
  <c r="O101" i="2"/>
  <c r="O80" i="2"/>
  <c r="O78" i="2"/>
  <c r="O71" i="2"/>
  <c r="O72" i="2"/>
  <c r="O70" i="2"/>
  <c r="O40" i="2"/>
  <c r="O41" i="2"/>
  <c r="O42" i="2"/>
  <c r="O43" i="2"/>
  <c r="O44" i="2"/>
  <c r="O45" i="2"/>
  <c r="O46" i="2"/>
  <c r="O47" i="2"/>
  <c r="O48" i="2"/>
  <c r="O49" i="2"/>
  <c r="O50" i="2"/>
  <c r="O39" i="2"/>
  <c r="O34" i="2"/>
  <c r="O33" i="2"/>
  <c r="O32" i="2"/>
  <c r="O31" i="2"/>
  <c r="O25" i="2"/>
  <c r="O26" i="2"/>
  <c r="O27" i="2"/>
  <c r="O28" i="2"/>
  <c r="O29" i="2"/>
  <c r="O24" i="2"/>
  <c r="O69" i="2"/>
  <c r="O115" i="2"/>
  <c r="O116" i="2"/>
  <c r="O114" i="2"/>
  <c r="O106" i="2"/>
  <c r="O107" i="2"/>
  <c r="O105" i="2"/>
  <c r="O79" i="2"/>
  <c r="O52" i="2"/>
  <c r="O53" i="2"/>
  <c r="O54" i="2"/>
  <c r="O55" i="2"/>
  <c r="O56" i="2"/>
  <c r="O57" i="2"/>
  <c r="O58" i="2"/>
  <c r="O59" i="2"/>
  <c r="O60" i="2"/>
  <c r="O61" i="2"/>
  <c r="O62" i="2"/>
  <c r="O63" i="2"/>
  <c r="O64" i="2"/>
  <c r="O65" i="2"/>
  <c r="O66" i="2"/>
  <c r="O67" i="2"/>
  <c r="O68" i="2"/>
  <c r="O51" i="2"/>
  <c r="O18" i="2"/>
  <c r="O19" i="2"/>
  <c r="O20" i="2"/>
  <c r="O21" i="2"/>
  <c r="O22" i="2"/>
  <c r="O23" i="2"/>
  <c r="O17" i="2"/>
  <c r="O16" i="2"/>
  <c r="O15" i="2"/>
  <c r="O13" i="2"/>
  <c r="O14" i="2"/>
  <c r="O12" i="2"/>
  <c r="N112" i="2"/>
  <c r="N113" i="2"/>
  <c r="N114" i="2"/>
  <c r="N115" i="2"/>
  <c r="N116" i="2"/>
  <c r="N111" i="2"/>
  <c r="N102" i="2"/>
  <c r="N103" i="2"/>
  <c r="N104" i="2"/>
  <c r="N105" i="2"/>
  <c r="N106" i="2"/>
  <c r="N107" i="2"/>
  <c r="N108" i="2"/>
  <c r="N109" i="2"/>
  <c r="N110" i="2"/>
  <c r="N101" i="2"/>
  <c r="N82" i="2"/>
  <c r="N81" i="2"/>
  <c r="N78" i="2"/>
  <c r="N79" i="2"/>
  <c r="N80" i="2"/>
  <c r="N77"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31" i="2"/>
  <c r="N13" i="2"/>
  <c r="N14" i="2"/>
  <c r="N15" i="2"/>
  <c r="N16" i="2"/>
  <c r="N17" i="2"/>
  <c r="N18" i="2"/>
  <c r="N19" i="2"/>
  <c r="N20" i="2"/>
  <c r="N21" i="2"/>
  <c r="N22" i="2"/>
  <c r="N23" i="2"/>
  <c r="N24" i="2"/>
  <c r="N25" i="2"/>
  <c r="N26" i="2"/>
  <c r="N27" i="2"/>
  <c r="N28" i="2"/>
  <c r="N29" i="2"/>
  <c r="N30" i="2"/>
  <c r="N12" i="2"/>
  <c r="N7" i="2"/>
  <c r="N8" i="2"/>
  <c r="N9" i="2"/>
  <c r="N10" i="2"/>
  <c r="N11" i="2"/>
  <c r="N6" i="2"/>
  <c r="H7" i="2" l="1"/>
  <c r="H8" i="2"/>
  <c r="H9" i="2"/>
  <c r="H10" i="2"/>
  <c r="H11" i="2"/>
  <c r="H12" i="2"/>
  <c r="H13" i="2"/>
  <c r="H14" i="2"/>
  <c r="H15" i="2"/>
  <c r="H16" i="2"/>
  <c r="H17" i="2"/>
  <c r="H18" i="2"/>
  <c r="H19" i="2"/>
  <c r="H20" i="2"/>
  <c r="H21" i="2"/>
  <c r="H6" i="2"/>
</calcChain>
</file>

<file path=xl/sharedStrings.xml><?xml version="1.0" encoding="utf-8"?>
<sst xmlns="http://schemas.openxmlformats.org/spreadsheetml/2006/main" count="686" uniqueCount="253">
  <si>
    <t>Comment No.</t>
  </si>
  <si>
    <t>ACTION/BY</t>
  </si>
  <si>
    <t>COMMENTS</t>
  </si>
  <si>
    <t>AECOM Response</t>
  </si>
  <si>
    <t>Page or Sheet Number</t>
  </si>
  <si>
    <t>BA-68 Grand Liard Construction Completion Report - CPRA/NOAA Review</t>
  </si>
  <si>
    <t>CoverReport</t>
  </si>
  <si>
    <t>Change Ocean to Oceanic</t>
  </si>
  <si>
    <t>DRR</t>
  </si>
  <si>
    <t>Change 'was agreed to by NMFS' to 'a Department of the Army permit modification was issued by the U.S. Army Corps of Engineers (USACE)'</t>
  </si>
  <si>
    <t>TOC</t>
  </si>
  <si>
    <t>Suggest numbering TOC pages TOC i-iii</t>
  </si>
  <si>
    <t>Change 'below' to '(below)'</t>
  </si>
  <si>
    <t>Change 'permit issued by National Marine Fisheries Service (NMFS)' to 'determination issued by the Louisiana Department of Natural Resources Office of Coastal Management.'</t>
  </si>
  <si>
    <t>Change 'southeast' to 'southwest'</t>
  </si>
  <si>
    <t>Put a space between third level number and headings to improve readibility</t>
  </si>
  <si>
    <t>Change 'permit' to 'consistency determination' since that is what is in Appendix B or provide USACE permit mod</t>
  </si>
  <si>
    <t>Confirm headings with suggested changes in report</t>
  </si>
  <si>
    <t>NOAA-NMFS: National Oceanic and Atmospheric Association-National Marine Fisheries Service'</t>
  </si>
  <si>
    <t>delete 'the time period of'</t>
  </si>
  <si>
    <t>Shouldn't Appendix B include documentation for all the permit and consistency determination modifications? Were there any additional permit modifications from the USACE or were they just letter to file mods? List of Negative Consistency Determinations from CMD is attached.</t>
  </si>
  <si>
    <t>Use 'MCA' instead of 'Area' throughout in text to be consistent with the acronym you set up in Section 3. Fine to spell out marsh creation areas in headings. I just crossed off the Area or Creation Area from now on and put MCA on the first cross-out of each page to remind you to change to MCA.</t>
  </si>
  <si>
    <t>Change Table 1 title to 'Sheet Pile Closure Sand Fill Volumes'</t>
  </si>
  <si>
    <t>Change Table 2 title to 'Sheet Pile Closure and Sand Areas'</t>
  </si>
  <si>
    <t>Change to 'from the area B and D earthen ridge toes</t>
  </si>
  <si>
    <t>add 'and erosion due to wave fetch' if true</t>
  </si>
  <si>
    <t>change 'constructed a gap' to 'gapped'</t>
  </si>
  <si>
    <t>change '/14' to '/2014' to match rest</t>
  </si>
  <si>
    <t>change all 'Marsh Creation Area' and 'Area' to 'MCA'</t>
  </si>
  <si>
    <t>Insert comma - "During the access channel pre-construction survey, the Contractor noted…"</t>
  </si>
  <si>
    <t>Insert temporary - "...the permitted temporary spoil berm…"</t>
  </si>
  <si>
    <t>Add GEOID - …"elevation of -4.5 feet NAVD88."</t>
  </si>
  <si>
    <t>Insert comma - "During design, CPRA assumed…"</t>
  </si>
  <si>
    <r>
      <t>Insert space - "...Channel Station</t>
    </r>
    <r>
      <rPr>
        <sz val="12"/>
        <color theme="1"/>
        <rFont val="Calibri"/>
        <family val="2"/>
      </rPr>
      <t>174+00…"</t>
    </r>
  </si>
  <si>
    <t>Insert 2 commas - "Underlying sediments were of poor quality, requiring the Contractor to construct the dike slowly, allowing time for both the underlying and new surface dike sediments to stabilize."</t>
  </si>
  <si>
    <r>
      <t xml:space="preserve">Delete 'permanently' and insert comma- "After the second lift of marsh fill was placed in Area A, the pipes were </t>
    </r>
    <r>
      <rPr>
        <strike/>
        <sz val="12"/>
        <color theme="1"/>
        <rFont val="Calibri"/>
        <family val="2"/>
      </rPr>
      <t>permanently</t>
    </r>
    <r>
      <rPr>
        <sz val="12"/>
        <color theme="1"/>
        <rFont val="Calibri"/>
        <family val="2"/>
      </rPr>
      <t xml:space="preserve"> removed"</t>
    </r>
  </si>
  <si>
    <t>Change period to colon - "Sand fill was approved for placement by CPRA using the following criteria:"</t>
  </si>
  <si>
    <t>Change 'Construction' to 'However, construction' - "However, construction of SC #19…"</t>
  </si>
  <si>
    <t>Insert comma - "Subsequently, fill placement…"</t>
  </si>
  <si>
    <t>Insert comma - "On August 16, 2014, the Contractor…"</t>
  </si>
  <si>
    <t>Insert comma - "On September 16, 2014, the Owner lowered…"</t>
  </si>
  <si>
    <t>Insert hyphen - "...60-Day Settlement…"</t>
  </si>
  <si>
    <t>change 'is' to 'was' - "...except in area D which was discussed…"</t>
  </si>
  <si>
    <r>
      <t xml:space="preserve">Delete 'to' - "CPRA requested the Owner </t>
    </r>
    <r>
      <rPr>
        <strike/>
        <sz val="12"/>
        <color theme="1"/>
        <rFont val="Calibri"/>
        <family val="2"/>
        <scheme val="minor"/>
      </rPr>
      <t>to</t>
    </r>
    <r>
      <rPr>
        <sz val="12"/>
        <color theme="1"/>
        <rFont val="Calibri"/>
        <family val="2"/>
        <scheme val="minor"/>
      </rPr>
      <t xml:space="preserve"> lower the…"</t>
    </r>
  </si>
  <si>
    <t>Insert hyphen in "20-year" and '250-by-100-foot area'</t>
  </si>
  <si>
    <t>Insert '-NMFS' - "CPRA and NOAA-NMFS observed…"</t>
  </si>
  <si>
    <t>Insert comma - "At the end of the Project, the Access Channel…"</t>
  </si>
  <si>
    <t>Insert comma - "During construction of the SCs, 13,500 CY of sand…"</t>
  </si>
  <si>
    <t>"...40 foot crest width…" - Change '40 foot' to '20-foot' to agree with P&amp;S</t>
  </si>
  <si>
    <t>Insert comma - "During construction, the earthen ridge…"</t>
  </si>
  <si>
    <t>JPC</t>
  </si>
  <si>
    <r>
      <t>"...to raise low areas and repair</t>
    </r>
    <r>
      <rPr>
        <strike/>
        <sz val="11"/>
        <color theme="1"/>
        <rFont val="Calibri"/>
        <family val="2"/>
        <scheme val="minor"/>
      </rPr>
      <t>ing</t>
    </r>
    <r>
      <rPr>
        <sz val="11"/>
        <color theme="1"/>
        <rFont val="Calibri"/>
        <family val="2"/>
        <scheme val="minor"/>
      </rPr>
      <t xml:space="preserve"> any areas…"</t>
    </r>
  </si>
  <si>
    <t>insert comma - "In order to track vertical consolidation of underlying sediments during and after construction, four settlement…"</t>
  </si>
  <si>
    <t>Table 4 - add time period for settlement</t>
  </si>
  <si>
    <t>Please revise "east borrow area" to "East Borrow Area"</t>
  </si>
  <si>
    <t>There appears to be something missing from this sentence - "Immediately after construction marsh creation, the fill in cells…"</t>
  </si>
  <si>
    <t>Insert comma - "After construction of each marsh creation area, the Contractor…"</t>
  </si>
  <si>
    <t>Insert comma - "...due to a change of a number of factors, including moisture…"</t>
  </si>
  <si>
    <t>Insert comma - "...to as a cut-to-fill ratio, which quantifies…"</t>
  </si>
  <si>
    <t>Insert comma - "During construction, the Contractor…"</t>
  </si>
  <si>
    <t>Insert comma - "On September 16, 2015, the Contractor demobilized…"</t>
  </si>
  <si>
    <t>Insert comma - "On October 21, 2015, CPRA issued the Contractor…"</t>
  </si>
  <si>
    <t>Insert hyphen - "No construction-related…"</t>
  </si>
  <si>
    <t>I find this sentence confusing - "In-situ sediment typically has greater density per unit of area (i.e. less area per unit mass of material)…"  The first part of the sentence references density (a mass volume relationship) and area, then the parenthetical note mentions unit mass and area but not volume.  Are you trying to say that In-situ sediment has less volume per unit mass than after it is dredged?</t>
  </si>
  <si>
    <t>insert comma - "During construction, compliance with…"</t>
  </si>
  <si>
    <t>Appendices</t>
  </si>
  <si>
    <t>Please add the pre-bid and pre-construction conference meeting minutes to the appendices</t>
  </si>
  <si>
    <t>"…Ridge Restoration (Project)."  Please change to "…Ridge Restoration project (hereinafter Project)."</t>
  </si>
  <si>
    <t>Where a station location is given, please reference a plan sheet</t>
  </si>
  <si>
    <t>Plan Sheet 28</t>
  </si>
  <si>
    <t xml:space="preserve"> Outside of relocated section the solid like appears to represent the as-built condition, however inside relocated section the dashed line appears to represent the as-built condition.  If this is true, please consider switching dashed and solid lines for relocated section.</t>
  </si>
  <si>
    <t>Plan Sheet 39</t>
  </si>
  <si>
    <t>Neither sections 5+31 nor 7+47 show the original design condition.</t>
  </si>
  <si>
    <t>Multiple Sheets</t>
  </si>
  <si>
    <t>For sheets with "As-Built Grade" and "Post 30-Day Settlement" please consider adding date ranges for these.</t>
  </si>
  <si>
    <t>Table appears to show a summary of the Actual quantities, not the design estimated quantities.</t>
  </si>
  <si>
    <t>Footnote 1 references CO 4 for addition of SC 19.  CO 4 was for stand-by time, CO3 was for SC19</t>
  </si>
  <si>
    <t>Appendix C</t>
  </si>
  <si>
    <t>Change order No. 2 is incorrect.  Please see included files for correct change order</t>
  </si>
  <si>
    <t>Change order No. 3 is incorrect.  Please see included files for correct change order</t>
  </si>
  <si>
    <t>Appendix D</t>
  </si>
  <si>
    <t>The Quality First daily field reports were not included.  Please include these in Appendix D.  The Quality DFRs are in the included files.</t>
  </si>
  <si>
    <t>Appendix E</t>
  </si>
  <si>
    <t>There appear to be missing AECOM Diary entries (see included spreadsheet).  Please verify that diary entires were not produced on these dates.</t>
  </si>
  <si>
    <t>Appendix J</t>
  </si>
  <si>
    <t>JPC/TF</t>
  </si>
  <si>
    <t>Appendix H</t>
  </si>
  <si>
    <t>Please combine bi-weekly construction updates into a single PDF file</t>
  </si>
  <si>
    <t>p. 10</t>
  </si>
  <si>
    <t>Appendix J, Sheets 70-74</t>
  </si>
  <si>
    <t>Cross sections are labeled with DDAC_XX and not distance designation.</t>
  </si>
  <si>
    <t>Pg 3</t>
  </si>
  <si>
    <r>
      <t>Replace “…as part of the 18</t>
    </r>
    <r>
      <rPr>
        <vertAlign val="superscript"/>
        <sz val="12"/>
        <color theme="1"/>
        <rFont val="Calibri"/>
        <family val="2"/>
      </rPr>
      <t>th</t>
    </r>
    <r>
      <rPr>
        <sz val="12"/>
        <color theme="1"/>
        <rFont val="Calibri"/>
        <family val="2"/>
      </rPr>
      <t xml:space="preserve"> Priority Project List…”, with “…in January 2013…”</t>
    </r>
  </si>
  <si>
    <r>
      <t xml:space="preserve">Add “…sponsor and </t>
    </r>
    <r>
      <rPr>
        <b/>
        <sz val="12"/>
        <color theme="1"/>
        <rFont val="Calibri"/>
        <family val="2"/>
      </rPr>
      <t>the Coastal Protection and Restoration Authority of Louisiana</t>
    </r>
    <r>
      <rPr>
        <sz val="12"/>
        <color theme="1"/>
        <rFont val="Calibri"/>
        <family val="2"/>
      </rPr>
      <t xml:space="preserve"> (CPRA) is…”</t>
    </r>
  </si>
  <si>
    <t>Pg 6</t>
  </si>
  <si>
    <r>
      <t xml:space="preserve">First sentence: add (…access channel </t>
    </r>
    <r>
      <rPr>
        <b/>
        <sz val="12"/>
        <color theme="1"/>
        <rFont val="Calibri"/>
        <family val="2"/>
      </rPr>
      <t>(where required)</t>
    </r>
    <r>
      <rPr>
        <sz val="12"/>
        <color theme="1"/>
        <rFont val="Calibri"/>
        <family val="2"/>
      </rPr>
      <t xml:space="preserve"> from the Gulf…”</t>
    </r>
  </si>
  <si>
    <t>Pg 8</t>
  </si>
  <si>
    <t>Recommend changing “…using a larger hydraulic dredge than assumed…” to “…using a newer hydraulic dredge (i.e. more horsepower) than assumed…”</t>
  </si>
  <si>
    <r>
      <t>Delete last sentence of  1</t>
    </r>
    <r>
      <rPr>
        <vertAlign val="superscript"/>
        <sz val="12"/>
        <color theme="1"/>
        <rFont val="Calibri"/>
        <family val="2"/>
      </rPr>
      <t>st</t>
    </r>
    <r>
      <rPr>
        <sz val="12"/>
        <color theme="1"/>
        <rFont val="Calibri"/>
        <family val="2"/>
      </rPr>
      <t xml:space="preserve"> paragraph</t>
    </r>
  </si>
  <si>
    <r>
      <t>2</t>
    </r>
    <r>
      <rPr>
        <vertAlign val="superscript"/>
        <sz val="12"/>
        <color theme="1"/>
        <rFont val="Calibri"/>
        <family val="2"/>
      </rPr>
      <t>nd</t>
    </r>
    <r>
      <rPr>
        <sz val="12"/>
        <color theme="1"/>
        <rFont val="Calibri"/>
        <family val="2"/>
      </rPr>
      <t xml:space="preserve"> Paragraph: change “…CPRA requested the Contractor to stop work…” to “…CPRA and the Contractor agreed to stop work…”</t>
    </r>
  </si>
  <si>
    <t>Pg 10</t>
  </si>
  <si>
    <t>Change section title to “Earthen Ridge and Containment Dikes”</t>
  </si>
  <si>
    <r>
      <t>1</t>
    </r>
    <r>
      <rPr>
        <vertAlign val="superscript"/>
        <sz val="12"/>
        <color theme="1"/>
        <rFont val="Calibri"/>
        <family val="2"/>
      </rPr>
      <t>st</t>
    </r>
    <r>
      <rPr>
        <sz val="12"/>
        <color theme="1"/>
        <rFont val="Calibri"/>
        <family val="2"/>
      </rPr>
      <t xml:space="preserve"> sentence: Recommend changing to “The earthen ridge and containment dikes include all activities necessary to construct the earthen ridge and prepare for marsh creation area for dredge fill placement. </t>
    </r>
  </si>
  <si>
    <r>
      <t>2</t>
    </r>
    <r>
      <rPr>
        <vertAlign val="superscript"/>
        <sz val="12"/>
        <color theme="1"/>
        <rFont val="Calibri"/>
        <family val="2"/>
      </rPr>
      <t>nd</t>
    </r>
    <r>
      <rPr>
        <sz val="12"/>
        <color theme="1"/>
        <rFont val="Calibri"/>
        <family val="2"/>
      </rPr>
      <t xml:space="preserve"> sentence: Recommend changing to “These construction activities included removing abandoned pipelines, installing SCs, and construction of the earthen ridge and containment dikes.</t>
    </r>
  </si>
  <si>
    <r>
      <t>3</t>
    </r>
    <r>
      <rPr>
        <vertAlign val="superscript"/>
        <sz val="12"/>
        <color theme="1"/>
        <rFont val="Calibri"/>
        <family val="2"/>
      </rPr>
      <t>rd</t>
    </r>
    <r>
      <rPr>
        <sz val="12"/>
        <color theme="1"/>
        <rFont val="Calibri"/>
        <family val="2"/>
      </rPr>
      <t xml:space="preserve"> sentence: Recommend changing to “The earthen ridge also provides upland habitat for woody species, which will be planted during a future O&amp;M event.”</t>
    </r>
  </si>
  <si>
    <t>Delete last sentence in this section.  This permit was not acquired for the project, as the sentence implies.</t>
  </si>
  <si>
    <t xml:space="preserve">Delete “…where limited in-situ sediment was available.” from the first sentence. </t>
  </si>
  <si>
    <r>
      <t>Recommend changing to “…(i.e. tip) elevations based on</t>
    </r>
    <r>
      <rPr>
        <b/>
        <sz val="12"/>
        <color theme="1"/>
        <rFont val="Calibri"/>
        <family val="2"/>
      </rPr>
      <t xml:space="preserve"> the geotechnical analysis at each closure (SC 19 excluded)</t>
    </r>
    <r>
      <rPr>
        <sz val="12"/>
        <color theme="1"/>
        <rFont val="Calibri"/>
        <family val="2"/>
      </rPr>
      <t>.</t>
    </r>
  </si>
  <si>
    <t>Pg 15</t>
  </si>
  <si>
    <t>Change section title to “Marsh Sediment Construction Cut-to-Fill Ratios”</t>
  </si>
  <si>
    <r>
      <t>Last sentence should say: “…factor for this sediment</t>
    </r>
    <r>
      <rPr>
        <b/>
        <sz val="12"/>
        <color theme="1"/>
        <rFont val="Calibri"/>
        <family val="2"/>
      </rPr>
      <t>, immediately following construction,</t>
    </r>
    <r>
      <rPr>
        <sz val="12"/>
        <color theme="1"/>
        <rFont val="Calibri"/>
        <family val="2"/>
      </rPr>
      <t xml:space="preserve"> was approximately 1.08.”</t>
    </r>
  </si>
  <si>
    <t xml:space="preserve">Add to end of paragraph: “As this cut to fill ratio was calculated immediately following construction, water and suspended sediment was included in this estimate. To calculate the cut to fill for comparison to the design cut to fill, volumes at approximately TY5-10 should be used.  </t>
  </si>
  <si>
    <t>Submittal 35 is missing and submittal 65 has no files in the folder</t>
  </si>
  <si>
    <t>Only PDF files are provided. There should be CAD files as well</t>
  </si>
  <si>
    <t>Make this 4 separate graphs, Separate ER from Earthen Containment Dike, Also provide the associated .xlsx file w/ the electronic submittal.</t>
  </si>
  <si>
    <t xml:space="preserve">No files found in the “Payment Recommendation Folder”. </t>
  </si>
  <si>
    <t>Extra “Wilco-Grand Liard” folder in the “Wilco-Grand Liard” folder, and it is empty</t>
  </si>
  <si>
    <t>Appendix I</t>
  </si>
  <si>
    <t>Appendix K</t>
  </si>
  <si>
    <t>Appendix L</t>
  </si>
  <si>
    <t>Appendix M</t>
  </si>
  <si>
    <t>4.5.2</t>
  </si>
  <si>
    <t>5.2.1</t>
  </si>
  <si>
    <t>5.2.2</t>
  </si>
  <si>
    <t xml:space="preserve">Section </t>
  </si>
  <si>
    <t xml:space="preserve">, </t>
  </si>
  <si>
    <t>Pg 3, Section 2</t>
  </si>
  <si>
    <t>Pg 6, Section 4</t>
  </si>
  <si>
    <t>Pg 8, Section 4.5.2</t>
  </si>
  <si>
    <t>Pg 10, Section 5.2</t>
  </si>
  <si>
    <t>Pg 10, Section 5.2.1</t>
  </si>
  <si>
    <t>Pg 10, Section 5.2.2</t>
  </si>
  <si>
    <t>Pg 15, Section 5.4</t>
  </si>
  <si>
    <t>TF</t>
  </si>
  <si>
    <t>2, Sec 1.0</t>
  </si>
  <si>
    <t>Remove CPRA from title</t>
  </si>
  <si>
    <t>2, Sec 1.1</t>
  </si>
  <si>
    <t>Change "Company Acronyms" to "Agency Acronyms"</t>
  </si>
  <si>
    <t>2, Sec 1.2</t>
  </si>
  <si>
    <t>Change "NOAA" to ''NOAA-NMFS'</t>
  </si>
  <si>
    <t>3, Sec. 2</t>
  </si>
  <si>
    <r>
      <t xml:space="preserve">Please revise "The National Oceanic and Atmospheric Administration (NOAA) is the designated lead federal sponsor and CPRA is the lead local sponsor…" to The National Oceanic and Atmospheric Administration-National Marine Fisheries Service (NOAA-NMFS) is the </t>
    </r>
    <r>
      <rPr>
        <strike/>
        <sz val="12"/>
        <color theme="1"/>
        <rFont val="Calibri"/>
        <family val="2"/>
      </rPr>
      <t>designated lead</t>
    </r>
    <r>
      <rPr>
        <sz val="12"/>
        <color theme="1"/>
        <rFont val="Calibri"/>
        <family val="2"/>
      </rPr>
      <t xml:space="preserve"> federal sponsor and CPRA is the </t>
    </r>
    <r>
      <rPr>
        <strike/>
        <sz val="12"/>
        <color theme="1"/>
        <rFont val="Calibri"/>
        <family val="2"/>
      </rPr>
      <t>lead</t>
    </r>
    <r>
      <rPr>
        <sz val="12"/>
        <color theme="1"/>
        <rFont val="Calibri"/>
        <family val="2"/>
      </rPr>
      <t xml:space="preserve"> local sponsor…" </t>
    </r>
  </si>
  <si>
    <t>4, Sec. 3</t>
  </si>
  <si>
    <t>Insert comma - Over a period of time, these bayous and earthen ridges have eroded</t>
  </si>
  <si>
    <t>6, Sec 4.1</t>
  </si>
  <si>
    <t>6, Sec 4.2</t>
  </si>
  <si>
    <t>6, Sec 4.3</t>
  </si>
  <si>
    <t>6, Sec 4.4</t>
  </si>
  <si>
    <t>6, Sec 4.4.1</t>
  </si>
  <si>
    <t>7, Sec 4.4.2</t>
  </si>
  <si>
    <t>8, Sec 4.4.3</t>
  </si>
  <si>
    <t>Insert  comma - "...limited in-situ sediment, CPRA allowed…"</t>
  </si>
  <si>
    <t>8, Sec 4.4.4</t>
  </si>
  <si>
    <t>8, Sec 4.5.2</t>
  </si>
  <si>
    <t>8, Sec 4.5.1</t>
  </si>
  <si>
    <t>Insert hyphen and "dredge" - "an 18-inch hydraulic dredge,but a 30-inch dredge…"</t>
  </si>
  <si>
    <t>9, Sec 5</t>
  </si>
  <si>
    <t>9, Sec 5.1</t>
  </si>
  <si>
    <t>10, Sec 5.2.2</t>
  </si>
  <si>
    <t>12, Sec 5.2.3</t>
  </si>
  <si>
    <t>13, Sec 5.2.3.1</t>
  </si>
  <si>
    <t>13, Sec. 5.2.4</t>
  </si>
  <si>
    <t>13, Sec 5.2.4</t>
  </si>
  <si>
    <r>
      <t xml:space="preserve">"The channel was constructed </t>
    </r>
    <r>
      <rPr>
        <strike/>
        <sz val="11"/>
        <color theme="1"/>
        <rFont val="Calibri"/>
        <family val="2"/>
        <scheme val="minor"/>
      </rPr>
      <t>at</t>
    </r>
    <r>
      <rPr>
        <sz val="11"/>
        <color theme="1"/>
        <rFont val="Calibri"/>
        <family val="2"/>
        <scheme val="minor"/>
      </rPr>
      <t xml:space="preserve"> a minimum of 20 feet…"</t>
    </r>
  </si>
  <si>
    <t>14, Sec 5.3.2</t>
  </si>
  <si>
    <t>14, Sec 5.3.1</t>
  </si>
  <si>
    <t>Please revise to "A hydraulic booster pump was installed at approximately station 174+00 to assist with pumping fill material."</t>
  </si>
  <si>
    <t>15, Sec 5.3.2</t>
  </si>
  <si>
    <t>15, Sec 5.4</t>
  </si>
  <si>
    <t>15, Sec 5.5</t>
  </si>
  <si>
    <t>17, Sec 6</t>
  </si>
  <si>
    <t>3, Sec 2</t>
  </si>
  <si>
    <t>Suggest revision: "The interior borrow area inside the marsh area consisted of a channel dredged, as necessary, to a max elevation of -12 feet NAVD88 with variable widths."</t>
  </si>
  <si>
    <t>14, Sec 5.3</t>
  </si>
  <si>
    <t>6, Sec 4.2 and throughout</t>
  </si>
  <si>
    <t>Plan Sheet 2</t>
  </si>
  <si>
    <t>Sec 4.2 and throughout</t>
  </si>
  <si>
    <t>10</t>
  </si>
  <si>
    <t>12</t>
  </si>
  <si>
    <t>13</t>
  </si>
  <si>
    <t>14</t>
  </si>
  <si>
    <t>15</t>
  </si>
  <si>
    <t>17</t>
  </si>
  <si>
    <t>2</t>
  </si>
  <si>
    <t>3</t>
  </si>
  <si>
    <t>4</t>
  </si>
  <si>
    <t>6</t>
  </si>
  <si>
    <t>7</t>
  </si>
  <si>
    <t>8</t>
  </si>
  <si>
    <t>9</t>
  </si>
  <si>
    <t>Section</t>
  </si>
  <si>
    <t>5.2.3</t>
  </si>
  <si>
    <t>5.2.3.1</t>
  </si>
  <si>
    <t>5.2.4</t>
  </si>
  <si>
    <t>5.3.1</t>
  </si>
  <si>
    <t>5.3.2</t>
  </si>
  <si>
    <t>5.4</t>
  </si>
  <si>
    <t>5.5</t>
  </si>
  <si>
    <t>1.0</t>
  </si>
  <si>
    <t>1.1</t>
  </si>
  <si>
    <t>1.2</t>
  </si>
  <si>
    <t>4.1</t>
  </si>
  <si>
    <t>4.2</t>
  </si>
  <si>
    <t>4.3</t>
  </si>
  <si>
    <t>4.4</t>
  </si>
  <si>
    <t>4.4.1</t>
  </si>
  <si>
    <t>4.4.2</t>
  </si>
  <si>
    <t>4.4.3</t>
  </si>
  <si>
    <t>4.4.4</t>
  </si>
  <si>
    <t>4.5.1</t>
  </si>
  <si>
    <t>5</t>
  </si>
  <si>
    <t>5.1</t>
  </si>
  <si>
    <t>5.3</t>
  </si>
  <si>
    <t>5.2</t>
  </si>
  <si>
    <t>insert "the" - "Based on agreement between CPRA and the Contractor…"</t>
  </si>
  <si>
    <r>
      <t xml:space="preserve">Delete 'a' and 'elevation', and insert hyphen in site-specific- …"elevation be </t>
    </r>
    <r>
      <rPr>
        <strike/>
        <sz val="12"/>
        <color theme="1"/>
        <rFont val="Calibri"/>
        <family val="2"/>
      </rPr>
      <t>a</t>
    </r>
    <r>
      <rPr>
        <sz val="12"/>
        <color theme="1"/>
        <rFont val="Calibri"/>
        <family val="2"/>
      </rPr>
      <t xml:space="preserve"> variable </t>
    </r>
    <r>
      <rPr>
        <strike/>
        <sz val="12"/>
        <color theme="1"/>
        <rFont val="Calibri"/>
        <family val="2"/>
      </rPr>
      <t>elevation</t>
    </r>
    <r>
      <rPr>
        <sz val="12"/>
        <color theme="1"/>
        <rFont val="Calibri"/>
        <family val="2"/>
      </rPr>
      <t xml:space="preserve"> based on site-specific conditions."</t>
    </r>
  </si>
  <si>
    <t>4.4 title add 'Modifications' - "Earthen Ridge and Earthen Containment Dike Modifications"</t>
  </si>
  <si>
    <t>4.4.1 title insert 'Creation' - "Marsh Creation Area A Secondary Drain"</t>
  </si>
  <si>
    <t>Insert 'temporary' - "...pipes (each approximately 6 inches in diameter) were temporarily installed to drain water…"</t>
  </si>
  <si>
    <t>4.4.2 title insert 'Creation' - "Marsh Creation Area C Sheet Pile Closure #19"</t>
  </si>
  <si>
    <t>Same as comment 27</t>
  </si>
  <si>
    <t>Insert commas - "...between -5 and -8 feet NAVD88, depending on location, with a..."</t>
  </si>
  <si>
    <t>Please revise "The four marsh creation areas were labeled A, B, C, and D and were constructed..." to  "The four marsh creation areas (A, B, C, and D) were constructed…"</t>
  </si>
  <si>
    <t>Please provide AutoCAD files, shape files, and csv files with xyz data.</t>
  </si>
  <si>
    <t>Removed</t>
  </si>
  <si>
    <t>Changed</t>
  </si>
  <si>
    <t>Inserted</t>
  </si>
  <si>
    <t>Deleted</t>
  </si>
  <si>
    <t>Added</t>
  </si>
  <si>
    <t>Added, also added to Table 3.</t>
  </si>
  <si>
    <t>Adjusted</t>
  </si>
  <si>
    <t>Confirmed</t>
  </si>
  <si>
    <t>Updated</t>
  </si>
  <si>
    <t>This was a typo and has been corrected to : (i.e. less mass per unit volume of material)</t>
  </si>
  <si>
    <t>Notes were included as Appendix D. Each of the daily notes are now seperated into folders for easier identification.</t>
  </si>
  <si>
    <t>Diary entries were not produced for each of these dates. 6/14 to 7/14 was pre-construction survey when crew was available, 12/14 was Christmas break, and 5/15 to 7/15 was for downtime to allow marsh settlement.</t>
  </si>
  <si>
    <t>Combined</t>
  </si>
  <si>
    <t>Adjusted to read: A third permit (CUP 19850368) identified another pipeline within the Project footprint, but no pipeline associated with this permit was found during construction.</t>
  </si>
  <si>
    <t>Location of each DDAC cross-section added to Sheet 69 per discussion with Jason Curole. DDAC is a continuation of design drawing nomenclature.</t>
  </si>
  <si>
    <t>Changed, but left full description in all section, table, and figure titles.</t>
  </si>
  <si>
    <t>Changed for all instances found in text.</t>
  </si>
  <si>
    <t>Corrected to clarify values represent as-built volumes, areas, and quantities.</t>
  </si>
  <si>
    <t>Clarafication added to the legend to specify difference between as-designed and as-built.</t>
  </si>
  <si>
    <t>Original template and location in relation to the cross-section was added to the drawings.</t>
  </si>
  <si>
    <t>Missing files were added to the Payment Recommendation Folder.</t>
  </si>
  <si>
    <t>This additional folder was removed.</t>
  </si>
  <si>
    <t>Dates of the survey were added as a note to each drawing sheet as applicable.</t>
  </si>
  <si>
    <t>These files were added as Appendix N.</t>
  </si>
  <si>
    <t>We added the source file for the graphs and created various combinations for your use. The combinations include all settlement plates, ridge only, marsh onle, and individual.</t>
  </si>
  <si>
    <t xml:space="preserve">The original permits along with modifications #1 and #2 are contained in the first file in Appendix B. These were all of the files submitted with the Bid Package. Modificaitons #3, #4, and #5 are contained as separate files. </t>
  </si>
  <si>
    <t>AutoCAD files are provided in Appendix J. No shapefiles were created. All CSV files were from original surveys and are provided in Appendix I.</t>
  </si>
  <si>
    <t>AutoCAD files are now included in Appendix J.</t>
  </si>
  <si>
    <t>During construction Submittal 35 was skipped and a file was never created. Submittal 65 does not have a file associated with it because another survey was completed on May 2, 2015. Readme files were added to both submittal folders for future clarification.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</si>
</sst>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2"/>
      <color theme="1"/>
      <name val="Calibri"/>
      <family val="2"/>
    </font>
    <font>
      <b/>
      <i/>
      <sz val="12"/>
      <color theme="1"/>
      <name val="Calibri"/>
      <family val="2"/>
    </font>
    <font>
      <sz val="12"/>
      <color theme="1"/>
      <name val="Calibri"/>
      <family val="2"/>
    </font>
    <font>
      <i/>
      <sz val="12"/>
      <color theme="1"/>
      <name val="Calibri"/>
      <family val="2"/>
    </font>
    <font>
      <sz val="12"/>
      <color theme="1"/>
      <name val="Calibri"/>
      <family val="2"/>
      <scheme val="minor"/>
    </font>
    <font>
      <i/>
      <sz val="12"/>
      <color theme="1"/>
      <name val="Calibri"/>
      <family val="2"/>
      <scheme val="minor"/>
    </font>
    <font>
      <sz val="20"/>
      <color theme="1"/>
      <name val="Calibri"/>
      <family val="2"/>
      <scheme val="minor"/>
    </font>
    <font>
      <strike/>
      <sz val="12"/>
      <color theme="1"/>
      <name val="Calibri"/>
      <family val="2"/>
    </font>
    <font>
      <strike/>
      <sz val="12"/>
      <color theme="1"/>
      <name val="Calibri"/>
      <family val="2"/>
      <scheme val="minor"/>
    </font>
    <font>
      <strike/>
      <sz val="11"/>
      <color theme="1"/>
      <name val="Calibri"/>
      <family val="2"/>
      <scheme val="minor"/>
    </font>
    <font>
      <vertAlign val="superscript"/>
      <sz val="12"/>
      <color theme="1"/>
      <name val="Calibri"/>
      <family val="2"/>
    </font>
    <font>
      <sz val="12"/>
      <color rgb="FF000000"/>
      <name val="Calibri"/>
      <family val="2"/>
    </font>
    <font>
      <sz val="11"/>
      <color theme="1"/>
      <name val="Calibri"/>
      <family val="2"/>
      <scheme val="minor"/>
    </font>
  </fonts>
  <fills count="2">
    <fill>
      <patternFill patternType="none"/>
    </fill>
    <fill>
      <patternFill patternType="gray125"/>
    </fill>
  </fills>
  <borders count="14">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3" fillId="0" borderId="0" applyFont="0" applyFill="0" applyBorder="0" applyAlignment="0" applyProtection="0"/>
  </cellStyleXfs>
  <cellXfs count="46">
    <xf numFmtId="0" fontId="0" fillId="0" borderId="0" xfId="0"/>
    <xf numFmtId="0" fontId="0" fillId="0" borderId="0" xfId="0" applyFill="1"/>
    <xf numFmtId="0" fontId="4"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0" xfId="0" applyBorder="1"/>
    <xf numFmtId="0" fontId="1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 xfId="0" applyBorder="1" applyAlignment="1">
      <alignment horizontal="center"/>
    </xf>
    <xf numFmtId="0" fontId="0" fillId="0" borderId="0" xfId="0" applyAlignment="1">
      <alignment wrapText="1"/>
    </xf>
    <xf numFmtId="10" fontId="0" fillId="0" borderId="0" xfId="1" applyNumberFormat="1" applyFont="1"/>
    <xf numFmtId="0" fontId="7" fillId="0" borderId="4" xfId="0" applyFont="1" applyBorder="1" applyAlignment="1">
      <alignment horizontal="center"/>
    </xf>
    <xf numFmtId="0" fontId="0" fillId="0" borderId="0" xfId="0" applyFill="1" applyBorder="1"/>
    <xf numFmtId="0" fontId="2"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6"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left" vertical="top" wrapText="1"/>
    </xf>
    <xf numFmtId="0" fontId="3"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9" xfId="0" quotePrefix="1"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9" xfId="0" applyFont="1" applyFill="1" applyBorder="1" applyAlignment="1">
      <alignment horizontal="center" vertical="center"/>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5" fillId="0" borderId="9" xfId="0" applyFont="1" applyBorder="1" applyAlignment="1">
      <alignment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9" xfId="0" applyFont="1" applyBorder="1"/>
    <xf numFmtId="0" fontId="0" fillId="0" borderId="9" xfId="0" applyBorder="1"/>
    <xf numFmtId="0" fontId="5" fillId="0" borderId="9" xfId="0" applyFont="1" applyFill="1" applyBorder="1" applyAlignment="1">
      <alignment wrapText="1"/>
    </xf>
    <xf numFmtId="0" fontId="0" fillId="0" borderId="9" xfId="0" applyBorder="1" applyAlignment="1">
      <alignment wrapText="1"/>
    </xf>
    <xf numFmtId="0" fontId="0" fillId="0" borderId="9" xfId="0" applyFont="1" applyBorder="1" applyAlignment="1">
      <alignment wrapText="1"/>
    </xf>
    <xf numFmtId="0" fontId="0" fillId="0" borderId="10" xfId="0" applyFont="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12" xfId="0" applyFont="1" applyFill="1" applyBorder="1" applyAlignment="1">
      <alignment horizontal="left" vertical="top" wrapText="1"/>
    </xf>
    <xf numFmtId="0" fontId="3" fillId="0" borderId="12" xfId="0" applyFont="1" applyFill="1" applyBorder="1" applyAlignment="1">
      <alignment horizontal="center" vertical="center" wrapText="1"/>
    </xf>
    <xf numFmtId="0" fontId="0" fillId="0" borderId="12" xfId="0" applyFont="1" applyFill="1" applyBorder="1" applyAlignment="1">
      <alignment wrapText="1"/>
    </xf>
    <xf numFmtId="0" fontId="0" fillId="0" borderId="13" xfId="0" applyFont="1" applyFill="1" applyBorder="1" applyAlignment="1">
      <alignment wrapTex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0"/>
  <sheetViews>
    <sheetView tabSelected="1" topLeftCell="A91" zoomScale="55" zoomScaleNormal="55" workbookViewId="0">
      <selection activeCell="E8" sqref="E8"/>
    </sheetView>
  </sheetViews>
  <sheetFormatPr defaultRowHeight="14.4" x14ac:dyDescent="0.3"/>
  <cols>
    <col min="1" max="2" width="15.6640625" customWidth="1"/>
    <col min="3" max="3" width="10.5546875" customWidth="1"/>
    <col min="4" max="4" width="50.88671875" customWidth="1"/>
    <col min="5" max="5" width="15.6640625" customWidth="1"/>
    <col min="6" max="6" width="48.44140625" style="9" customWidth="1"/>
    <col min="7" max="7" width="80.5546875" bestFit="1" customWidth="1"/>
  </cols>
  <sheetData>
    <row r="1" spans="1:8" ht="26.4" thickBot="1" x14ac:dyDescent="0.55000000000000004">
      <c r="A1" s="11" t="s">
        <v>5</v>
      </c>
      <c r="B1" s="11"/>
      <c r="C1" s="11"/>
      <c r="D1" s="11"/>
      <c r="E1" s="11"/>
      <c r="F1" s="11"/>
      <c r="G1" s="11"/>
    </row>
    <row r="2" spans="1:8" s="1" customFormat="1" ht="31.8" thickBot="1" x14ac:dyDescent="0.35">
      <c r="A2" s="4" t="s">
        <v>0</v>
      </c>
      <c r="B2" s="13" t="s">
        <v>4</v>
      </c>
      <c r="C2" s="13" t="s">
        <v>190</v>
      </c>
      <c r="D2" s="3" t="s">
        <v>2</v>
      </c>
      <c r="E2" s="3" t="s">
        <v>1</v>
      </c>
      <c r="F2" s="3" t="s">
        <v>3</v>
      </c>
      <c r="G2" s="4" t="s">
        <v>1</v>
      </c>
      <c r="H2" s="12"/>
    </row>
    <row r="3" spans="1:8" s="1" customFormat="1" ht="15.6" x14ac:dyDescent="0.3">
      <c r="A3" s="14">
        <v>1</v>
      </c>
      <c r="B3" s="15" t="s">
        <v>183</v>
      </c>
      <c r="C3" s="15" t="s">
        <v>198</v>
      </c>
      <c r="D3" s="16" t="s">
        <v>135</v>
      </c>
      <c r="E3" s="17" t="s">
        <v>8</v>
      </c>
      <c r="F3" s="16" t="s">
        <v>224</v>
      </c>
      <c r="G3" s="18"/>
    </row>
    <row r="4" spans="1:8" s="1" customFormat="1" ht="31.2" x14ac:dyDescent="0.3">
      <c r="A4" s="19">
        <v>2</v>
      </c>
      <c r="B4" s="20" t="s">
        <v>183</v>
      </c>
      <c r="C4" s="20" t="s">
        <v>199</v>
      </c>
      <c r="D4" s="21" t="s">
        <v>137</v>
      </c>
      <c r="E4" s="22" t="s">
        <v>8</v>
      </c>
      <c r="F4" s="21" t="s">
        <v>225</v>
      </c>
      <c r="G4" s="23"/>
    </row>
    <row r="5" spans="1:8" s="1" customFormat="1" ht="31.2" x14ac:dyDescent="0.3">
      <c r="A5" s="19">
        <v>3</v>
      </c>
      <c r="B5" s="20" t="s">
        <v>183</v>
      </c>
      <c r="C5" s="20" t="s">
        <v>199</v>
      </c>
      <c r="D5" s="24" t="s">
        <v>18</v>
      </c>
      <c r="E5" s="22" t="s">
        <v>8</v>
      </c>
      <c r="F5" s="21" t="s">
        <v>225</v>
      </c>
      <c r="G5" s="23"/>
    </row>
    <row r="6" spans="1:8" s="1" customFormat="1" ht="15.6" x14ac:dyDescent="0.3">
      <c r="A6" s="19">
        <v>4</v>
      </c>
      <c r="B6" s="20" t="s">
        <v>183</v>
      </c>
      <c r="C6" s="20" t="s">
        <v>200</v>
      </c>
      <c r="D6" s="24" t="s">
        <v>139</v>
      </c>
      <c r="E6" s="22" t="s">
        <v>8</v>
      </c>
      <c r="F6" s="21" t="s">
        <v>225</v>
      </c>
      <c r="G6" s="23"/>
    </row>
    <row r="7" spans="1:8" s="1" customFormat="1" ht="15.6" x14ac:dyDescent="0.3">
      <c r="A7" s="19">
        <v>5</v>
      </c>
      <c r="B7" s="20" t="s">
        <v>184</v>
      </c>
      <c r="C7" s="20" t="s">
        <v>183</v>
      </c>
      <c r="D7" s="24" t="s">
        <v>19</v>
      </c>
      <c r="E7" s="22" t="s">
        <v>8</v>
      </c>
      <c r="F7" s="21" t="s">
        <v>224</v>
      </c>
      <c r="G7" s="23"/>
    </row>
    <row r="8" spans="1:8" s="1" customFormat="1" ht="124.8" x14ac:dyDescent="0.3">
      <c r="A8" s="19">
        <v>6</v>
      </c>
      <c r="B8" s="20" t="s">
        <v>184</v>
      </c>
      <c r="C8" s="20">
        <v>2</v>
      </c>
      <c r="D8" s="24" t="s">
        <v>141</v>
      </c>
      <c r="E8" s="22" t="s">
        <v>8</v>
      </c>
      <c r="F8" s="21" t="s">
        <v>224</v>
      </c>
      <c r="G8" s="23"/>
    </row>
    <row r="9" spans="1:8" s="1" customFormat="1" ht="15.6" x14ac:dyDescent="0.3">
      <c r="A9" s="19">
        <v>7</v>
      </c>
      <c r="B9" s="20" t="s">
        <v>185</v>
      </c>
      <c r="C9" s="20" t="s">
        <v>184</v>
      </c>
      <c r="D9" s="21" t="s">
        <v>14</v>
      </c>
      <c r="E9" s="22" t="s">
        <v>8</v>
      </c>
      <c r="F9" s="21" t="s">
        <v>225</v>
      </c>
      <c r="G9" s="23"/>
    </row>
    <row r="10" spans="1:8" s="1" customFormat="1" ht="31.2" x14ac:dyDescent="0.3">
      <c r="A10" s="19">
        <v>8</v>
      </c>
      <c r="B10" s="20" t="s">
        <v>185</v>
      </c>
      <c r="C10" s="20" t="s">
        <v>184</v>
      </c>
      <c r="D10" s="21" t="s">
        <v>143</v>
      </c>
      <c r="E10" s="22" t="s">
        <v>8</v>
      </c>
      <c r="F10" s="21" t="s">
        <v>226</v>
      </c>
      <c r="G10" s="23"/>
    </row>
    <row r="11" spans="1:8" s="1" customFormat="1" ht="15.6" x14ac:dyDescent="0.3">
      <c r="A11" s="19">
        <v>9</v>
      </c>
      <c r="B11" s="20">
        <v>5</v>
      </c>
      <c r="C11" s="20"/>
      <c r="D11" s="21" t="s">
        <v>12</v>
      </c>
      <c r="E11" s="22" t="s">
        <v>8</v>
      </c>
      <c r="F11" s="21" t="s">
        <v>225</v>
      </c>
      <c r="G11" s="23"/>
    </row>
    <row r="12" spans="1:8" s="1" customFormat="1" ht="31.2" x14ac:dyDescent="0.3">
      <c r="A12" s="19">
        <v>10</v>
      </c>
      <c r="B12" s="20" t="s">
        <v>186</v>
      </c>
      <c r="C12" s="20" t="s">
        <v>201</v>
      </c>
      <c r="D12" s="21" t="s">
        <v>29</v>
      </c>
      <c r="E12" s="22" t="s">
        <v>8</v>
      </c>
      <c r="F12" s="21" t="s">
        <v>226</v>
      </c>
      <c r="G12" s="23"/>
    </row>
    <row r="13" spans="1:8" s="1" customFormat="1" ht="31.2" x14ac:dyDescent="0.3">
      <c r="A13" s="19">
        <v>11</v>
      </c>
      <c r="B13" s="20" t="s">
        <v>186</v>
      </c>
      <c r="C13" s="20" t="s">
        <v>201</v>
      </c>
      <c r="D13" s="21" t="s">
        <v>30</v>
      </c>
      <c r="E13" s="22" t="s">
        <v>8</v>
      </c>
      <c r="F13" s="21" t="s">
        <v>226</v>
      </c>
      <c r="G13" s="23"/>
    </row>
    <row r="14" spans="1:8" s="1" customFormat="1" ht="15.6" x14ac:dyDescent="0.3">
      <c r="A14" s="19">
        <v>12</v>
      </c>
      <c r="B14" s="20" t="s">
        <v>186</v>
      </c>
      <c r="C14" s="20" t="s">
        <v>201</v>
      </c>
      <c r="D14" s="21" t="s">
        <v>31</v>
      </c>
      <c r="E14" s="22" t="s">
        <v>8</v>
      </c>
      <c r="F14" s="21" t="s">
        <v>226</v>
      </c>
      <c r="G14" s="23"/>
    </row>
    <row r="15" spans="1:8" s="1" customFormat="1" ht="46.8" x14ac:dyDescent="0.3">
      <c r="A15" s="19">
        <v>13</v>
      </c>
      <c r="B15" s="20" t="s">
        <v>186</v>
      </c>
      <c r="C15" s="20" t="s">
        <v>201</v>
      </c>
      <c r="D15" s="21" t="s">
        <v>215</v>
      </c>
      <c r="E15" s="22" t="s">
        <v>8</v>
      </c>
      <c r="F15" s="21" t="s">
        <v>225</v>
      </c>
      <c r="G15" s="23"/>
    </row>
    <row r="16" spans="1:8" s="1" customFormat="1" ht="62.4" x14ac:dyDescent="0.3">
      <c r="A16" s="19">
        <v>14</v>
      </c>
      <c r="B16" s="20" t="s">
        <v>186</v>
      </c>
      <c r="C16" s="20" t="s">
        <v>201</v>
      </c>
      <c r="D16" s="21" t="s">
        <v>13</v>
      </c>
      <c r="E16" s="22" t="s">
        <v>8</v>
      </c>
      <c r="F16" s="21" t="s">
        <v>225</v>
      </c>
      <c r="G16" s="23"/>
    </row>
    <row r="17" spans="1:7" s="1" customFormat="1" ht="46.8" x14ac:dyDescent="0.3">
      <c r="A17" s="19">
        <v>15</v>
      </c>
      <c r="B17" s="20" t="s">
        <v>186</v>
      </c>
      <c r="C17" s="20" t="s">
        <v>201</v>
      </c>
      <c r="D17" s="21" t="s">
        <v>16</v>
      </c>
      <c r="E17" s="22" t="s">
        <v>8</v>
      </c>
      <c r="F17" s="21" t="s">
        <v>225</v>
      </c>
      <c r="G17" s="23"/>
    </row>
    <row r="18" spans="1:7" s="1" customFormat="1" ht="93.6" x14ac:dyDescent="0.3">
      <c r="A18" s="19">
        <v>16</v>
      </c>
      <c r="B18" s="20" t="s">
        <v>186</v>
      </c>
      <c r="C18" s="20" t="s">
        <v>201</v>
      </c>
      <c r="D18" s="21" t="s">
        <v>20</v>
      </c>
      <c r="E18" s="22" t="s">
        <v>8</v>
      </c>
      <c r="F18" s="21" t="s">
        <v>249</v>
      </c>
      <c r="G18" s="23"/>
    </row>
    <row r="19" spans="1:7" s="1" customFormat="1" ht="15.6" x14ac:dyDescent="0.3">
      <c r="A19" s="19">
        <v>17</v>
      </c>
      <c r="B19" s="20" t="s">
        <v>186</v>
      </c>
      <c r="C19" s="20" t="s">
        <v>202</v>
      </c>
      <c r="D19" s="21" t="s">
        <v>32</v>
      </c>
      <c r="E19" s="22" t="s">
        <v>8</v>
      </c>
      <c r="F19" s="21" t="s">
        <v>226</v>
      </c>
      <c r="G19" s="23"/>
    </row>
    <row r="20" spans="1:7" s="1" customFormat="1" ht="15.6" x14ac:dyDescent="0.3">
      <c r="A20" s="19">
        <v>18</v>
      </c>
      <c r="B20" s="20" t="s">
        <v>186</v>
      </c>
      <c r="C20" s="20" t="s">
        <v>202</v>
      </c>
      <c r="D20" s="21" t="s">
        <v>33</v>
      </c>
      <c r="E20" s="22" t="s">
        <v>8</v>
      </c>
      <c r="F20" s="21" t="s">
        <v>226</v>
      </c>
      <c r="G20" s="23"/>
    </row>
    <row r="21" spans="1:7" s="1" customFormat="1" ht="46.8" x14ac:dyDescent="0.3">
      <c r="A21" s="19">
        <v>19</v>
      </c>
      <c r="B21" s="20" t="s">
        <v>186</v>
      </c>
      <c r="C21" s="20" t="s">
        <v>202</v>
      </c>
      <c r="D21" s="21" t="s">
        <v>9</v>
      </c>
      <c r="E21" s="22" t="s">
        <v>8</v>
      </c>
      <c r="F21" s="21" t="s">
        <v>225</v>
      </c>
      <c r="G21" s="23"/>
    </row>
    <row r="22" spans="1:7" s="1" customFormat="1" ht="31.2" x14ac:dyDescent="0.3">
      <c r="A22" s="19">
        <v>20</v>
      </c>
      <c r="B22" s="20" t="s">
        <v>186</v>
      </c>
      <c r="C22" s="20" t="s">
        <v>203</v>
      </c>
      <c r="D22" s="21" t="s">
        <v>214</v>
      </c>
      <c r="E22" s="22" t="s">
        <v>8</v>
      </c>
      <c r="F22" s="21" t="s">
        <v>226</v>
      </c>
      <c r="G22" s="23"/>
    </row>
    <row r="23" spans="1:7" s="1" customFormat="1" ht="31.2" x14ac:dyDescent="0.3">
      <c r="A23" s="19">
        <v>21</v>
      </c>
      <c r="B23" s="20" t="s">
        <v>186</v>
      </c>
      <c r="C23" s="20" t="s">
        <v>204</v>
      </c>
      <c r="D23" s="21" t="s">
        <v>216</v>
      </c>
      <c r="E23" s="22" t="s">
        <v>8</v>
      </c>
      <c r="F23" s="21" t="s">
        <v>226</v>
      </c>
      <c r="G23" s="23"/>
    </row>
    <row r="24" spans="1:7" s="1" customFormat="1" ht="31.2" x14ac:dyDescent="0.3">
      <c r="A24" s="19">
        <v>22</v>
      </c>
      <c r="B24" s="20" t="s">
        <v>186</v>
      </c>
      <c r="C24" s="20" t="s">
        <v>205</v>
      </c>
      <c r="D24" s="21" t="s">
        <v>217</v>
      </c>
      <c r="E24" s="22" t="s">
        <v>8</v>
      </c>
      <c r="F24" s="21" t="s">
        <v>226</v>
      </c>
      <c r="G24" s="23"/>
    </row>
    <row r="25" spans="1:7" s="1" customFormat="1" ht="93.6" x14ac:dyDescent="0.3">
      <c r="A25" s="19">
        <v>23</v>
      </c>
      <c r="B25" s="20" t="s">
        <v>186</v>
      </c>
      <c r="C25" s="20" t="s">
        <v>205</v>
      </c>
      <c r="D25" s="21" t="s">
        <v>21</v>
      </c>
      <c r="E25" s="22" t="s">
        <v>8</v>
      </c>
      <c r="F25" s="21" t="s">
        <v>225</v>
      </c>
      <c r="G25" s="23"/>
    </row>
    <row r="26" spans="1:7" s="1" customFormat="1" ht="78" x14ac:dyDescent="0.3">
      <c r="A26" s="19">
        <v>24</v>
      </c>
      <c r="B26" s="20" t="s">
        <v>186</v>
      </c>
      <c r="C26" s="20" t="s">
        <v>205</v>
      </c>
      <c r="D26" s="21" t="s">
        <v>34</v>
      </c>
      <c r="E26" s="22" t="s">
        <v>8</v>
      </c>
      <c r="F26" s="21" t="s">
        <v>226</v>
      </c>
      <c r="G26" s="23"/>
    </row>
    <row r="27" spans="1:7" s="1" customFormat="1" ht="46.8" x14ac:dyDescent="0.3">
      <c r="A27" s="19">
        <v>25</v>
      </c>
      <c r="B27" s="20" t="s">
        <v>186</v>
      </c>
      <c r="C27" s="20" t="s">
        <v>205</v>
      </c>
      <c r="D27" s="21" t="s">
        <v>218</v>
      </c>
      <c r="E27" s="22" t="s">
        <v>8</v>
      </c>
      <c r="F27" s="21" t="s">
        <v>226</v>
      </c>
      <c r="G27" s="23"/>
    </row>
    <row r="28" spans="1:7" s="1" customFormat="1" ht="46.8" x14ac:dyDescent="0.3">
      <c r="A28" s="19">
        <v>26</v>
      </c>
      <c r="B28" s="20" t="s">
        <v>186</v>
      </c>
      <c r="C28" s="20" t="s">
        <v>205</v>
      </c>
      <c r="D28" s="21" t="s">
        <v>35</v>
      </c>
      <c r="E28" s="22" t="s">
        <v>8</v>
      </c>
      <c r="F28" s="21" t="s">
        <v>227</v>
      </c>
      <c r="G28" s="23"/>
    </row>
    <row r="29" spans="1:7" s="1" customFormat="1" ht="31.2" x14ac:dyDescent="0.3">
      <c r="A29" s="19">
        <v>27</v>
      </c>
      <c r="B29" s="20" t="s">
        <v>187</v>
      </c>
      <c r="C29" s="20" t="s">
        <v>206</v>
      </c>
      <c r="D29" s="21" t="s">
        <v>219</v>
      </c>
      <c r="E29" s="22" t="s">
        <v>8</v>
      </c>
      <c r="F29" s="21" t="s">
        <v>228</v>
      </c>
      <c r="G29" s="23"/>
    </row>
    <row r="30" spans="1:7" s="1" customFormat="1" ht="31.2" x14ac:dyDescent="0.3">
      <c r="A30" s="19">
        <v>28</v>
      </c>
      <c r="B30" s="20" t="s">
        <v>187</v>
      </c>
      <c r="C30" s="20" t="s">
        <v>206</v>
      </c>
      <c r="D30" s="25" t="s">
        <v>36</v>
      </c>
      <c r="E30" s="26" t="s">
        <v>8</v>
      </c>
      <c r="F30" s="21" t="s">
        <v>225</v>
      </c>
      <c r="G30" s="23"/>
    </row>
    <row r="31" spans="1:7" s="1" customFormat="1" ht="31.2" x14ac:dyDescent="0.3">
      <c r="A31" s="19">
        <v>29</v>
      </c>
      <c r="B31" s="20" t="s">
        <v>187</v>
      </c>
      <c r="C31" s="20" t="s">
        <v>206</v>
      </c>
      <c r="D31" s="25" t="s">
        <v>37</v>
      </c>
      <c r="E31" s="26" t="s">
        <v>8</v>
      </c>
      <c r="F31" s="21" t="s">
        <v>225</v>
      </c>
      <c r="G31" s="23"/>
    </row>
    <row r="32" spans="1:7" s="1" customFormat="1" ht="15.6" x14ac:dyDescent="0.3">
      <c r="A32" s="19">
        <v>30</v>
      </c>
      <c r="B32" s="20" t="s">
        <v>188</v>
      </c>
      <c r="C32" s="20" t="s">
        <v>207</v>
      </c>
      <c r="D32" s="21" t="s">
        <v>220</v>
      </c>
      <c r="E32" s="26" t="s">
        <v>8</v>
      </c>
      <c r="F32" s="21" t="s">
        <v>228</v>
      </c>
      <c r="G32" s="23"/>
    </row>
    <row r="33" spans="1:7" ht="31.2" x14ac:dyDescent="0.3">
      <c r="A33" s="19">
        <v>31</v>
      </c>
      <c r="B33" s="20" t="s">
        <v>188</v>
      </c>
      <c r="C33" s="20" t="s">
        <v>207</v>
      </c>
      <c r="D33" s="25" t="s">
        <v>151</v>
      </c>
      <c r="E33" s="26" t="s">
        <v>8</v>
      </c>
      <c r="F33" s="27" t="s">
        <v>228</v>
      </c>
      <c r="G33" s="28"/>
    </row>
    <row r="34" spans="1:7" ht="15.6" x14ac:dyDescent="0.3">
      <c r="A34" s="19">
        <v>32</v>
      </c>
      <c r="B34" s="20" t="s">
        <v>188</v>
      </c>
      <c r="C34" s="20" t="s">
        <v>208</v>
      </c>
      <c r="D34" s="25" t="s">
        <v>220</v>
      </c>
      <c r="E34" s="26" t="s">
        <v>8</v>
      </c>
      <c r="F34" s="27" t="s">
        <v>228</v>
      </c>
      <c r="G34" s="28"/>
    </row>
    <row r="35" spans="1:7" ht="31.2" x14ac:dyDescent="0.3">
      <c r="A35" s="19">
        <v>33</v>
      </c>
      <c r="B35" s="20" t="s">
        <v>188</v>
      </c>
      <c r="C35" s="20" t="s">
        <v>208</v>
      </c>
      <c r="D35" s="25" t="s">
        <v>43</v>
      </c>
      <c r="E35" s="26" t="s">
        <v>8</v>
      </c>
      <c r="F35" s="27" t="s">
        <v>227</v>
      </c>
      <c r="G35" s="28"/>
    </row>
    <row r="36" spans="1:7" ht="15.6" x14ac:dyDescent="0.3">
      <c r="A36" s="19">
        <v>34</v>
      </c>
      <c r="B36" s="20" t="s">
        <v>188</v>
      </c>
      <c r="C36" s="20" t="s">
        <v>208</v>
      </c>
      <c r="D36" s="25" t="s">
        <v>38</v>
      </c>
      <c r="E36" s="26" t="s">
        <v>8</v>
      </c>
      <c r="F36" s="21" t="s">
        <v>226</v>
      </c>
      <c r="G36" s="23"/>
    </row>
    <row r="37" spans="1:7" ht="31.2" x14ac:dyDescent="0.3">
      <c r="A37" s="19">
        <v>35</v>
      </c>
      <c r="B37" s="20" t="s">
        <v>188</v>
      </c>
      <c r="C37" s="20" t="s">
        <v>209</v>
      </c>
      <c r="D37" s="25" t="s">
        <v>39</v>
      </c>
      <c r="E37" s="26" t="s">
        <v>8</v>
      </c>
      <c r="F37" s="21" t="s">
        <v>226</v>
      </c>
      <c r="G37" s="23"/>
    </row>
    <row r="38" spans="1:7" ht="31.2" x14ac:dyDescent="0.3">
      <c r="A38" s="19">
        <v>36</v>
      </c>
      <c r="B38" s="20" t="s">
        <v>188</v>
      </c>
      <c r="C38" s="20" t="s">
        <v>209</v>
      </c>
      <c r="D38" s="25" t="s">
        <v>40</v>
      </c>
      <c r="E38" s="26" t="s">
        <v>8</v>
      </c>
      <c r="F38" s="21" t="s">
        <v>226</v>
      </c>
      <c r="G38" s="23"/>
    </row>
    <row r="39" spans="1:7" ht="31.2" x14ac:dyDescent="0.3">
      <c r="A39" s="19">
        <v>37</v>
      </c>
      <c r="B39" s="20" t="s">
        <v>188</v>
      </c>
      <c r="C39" s="20" t="s">
        <v>121</v>
      </c>
      <c r="D39" s="29" t="s">
        <v>42</v>
      </c>
      <c r="E39" s="26" t="s">
        <v>8</v>
      </c>
      <c r="F39" s="21" t="s">
        <v>226</v>
      </c>
      <c r="G39" s="23"/>
    </row>
    <row r="40" spans="1:7" ht="31.2" x14ac:dyDescent="0.3">
      <c r="A40" s="19">
        <v>38</v>
      </c>
      <c r="B40" s="20" t="s">
        <v>188</v>
      </c>
      <c r="C40" s="20" t="s">
        <v>121</v>
      </c>
      <c r="D40" s="25" t="s">
        <v>155</v>
      </c>
      <c r="E40" s="26" t="s">
        <v>8</v>
      </c>
      <c r="F40" s="21" t="s">
        <v>226</v>
      </c>
      <c r="G40" s="23"/>
    </row>
    <row r="41" spans="1:7" ht="15.6" x14ac:dyDescent="0.3">
      <c r="A41" s="19">
        <v>39</v>
      </c>
      <c r="B41" s="20" t="s">
        <v>188</v>
      </c>
      <c r="C41" s="20" t="s">
        <v>121</v>
      </c>
      <c r="D41" s="21" t="s">
        <v>41</v>
      </c>
      <c r="E41" s="22" t="s">
        <v>8</v>
      </c>
      <c r="F41" s="21" t="s">
        <v>226</v>
      </c>
      <c r="G41" s="23"/>
    </row>
    <row r="42" spans="1:7" ht="15.6" x14ac:dyDescent="0.3">
      <c r="A42" s="19">
        <v>40</v>
      </c>
      <c r="B42" s="20" t="s">
        <v>189</v>
      </c>
      <c r="C42" s="20" t="s">
        <v>210</v>
      </c>
      <c r="D42" s="25" t="s">
        <v>45</v>
      </c>
      <c r="E42" s="26" t="s">
        <v>8</v>
      </c>
      <c r="F42" s="30" t="s">
        <v>226</v>
      </c>
      <c r="G42" s="31"/>
    </row>
    <row r="43" spans="1:7" ht="31.2" x14ac:dyDescent="0.3">
      <c r="A43" s="19">
        <v>41</v>
      </c>
      <c r="B43" s="20" t="s">
        <v>189</v>
      </c>
      <c r="C43" s="20" t="s">
        <v>211</v>
      </c>
      <c r="D43" s="25" t="s">
        <v>44</v>
      </c>
      <c r="E43" s="26" t="s">
        <v>8</v>
      </c>
      <c r="F43" s="30" t="s">
        <v>226</v>
      </c>
      <c r="G43" s="31"/>
    </row>
    <row r="44" spans="1:7" ht="31.2" x14ac:dyDescent="0.3">
      <c r="A44" s="19">
        <v>42</v>
      </c>
      <c r="B44" s="20" t="s">
        <v>189</v>
      </c>
      <c r="C44" s="20" t="s">
        <v>211</v>
      </c>
      <c r="D44" s="25" t="s">
        <v>221</v>
      </c>
      <c r="E44" s="26" t="s">
        <v>8</v>
      </c>
      <c r="F44" s="30" t="s">
        <v>226</v>
      </c>
      <c r="G44" s="31"/>
    </row>
    <row r="45" spans="1:7" ht="31.2" x14ac:dyDescent="0.3">
      <c r="A45" s="19">
        <v>43</v>
      </c>
      <c r="B45" s="20" t="s">
        <v>189</v>
      </c>
      <c r="C45" s="20" t="s">
        <v>211</v>
      </c>
      <c r="D45" s="25" t="s">
        <v>46</v>
      </c>
      <c r="E45" s="26" t="s">
        <v>8</v>
      </c>
      <c r="F45" s="30" t="s">
        <v>226</v>
      </c>
      <c r="G45" s="31"/>
    </row>
    <row r="46" spans="1:7" ht="31.2" x14ac:dyDescent="0.3">
      <c r="A46" s="19">
        <v>44</v>
      </c>
      <c r="B46" s="20" t="s">
        <v>177</v>
      </c>
      <c r="C46" s="20" t="s">
        <v>123</v>
      </c>
      <c r="D46" s="29" t="s">
        <v>47</v>
      </c>
      <c r="E46" s="26" t="s">
        <v>8</v>
      </c>
      <c r="F46" s="30" t="s">
        <v>226</v>
      </c>
      <c r="G46" s="31"/>
    </row>
    <row r="47" spans="1:7" ht="31.2" x14ac:dyDescent="0.3">
      <c r="A47" s="19">
        <v>45</v>
      </c>
      <c r="B47" s="20">
        <v>11</v>
      </c>
      <c r="C47" s="20"/>
      <c r="D47" s="29" t="s">
        <v>22</v>
      </c>
      <c r="E47" s="26" t="s">
        <v>8</v>
      </c>
      <c r="F47" s="30" t="s">
        <v>225</v>
      </c>
      <c r="G47" s="31"/>
    </row>
    <row r="48" spans="1:7" ht="31.2" x14ac:dyDescent="0.3">
      <c r="A48" s="19">
        <v>46</v>
      </c>
      <c r="B48" s="20">
        <v>11</v>
      </c>
      <c r="C48" s="20"/>
      <c r="D48" s="29" t="s">
        <v>23</v>
      </c>
      <c r="E48" s="26" t="s">
        <v>8</v>
      </c>
      <c r="F48" s="30" t="s">
        <v>225</v>
      </c>
      <c r="G48" s="31"/>
    </row>
    <row r="49" spans="1:7" ht="31.2" x14ac:dyDescent="0.3">
      <c r="A49" s="19">
        <v>47</v>
      </c>
      <c r="B49" s="20" t="s">
        <v>178</v>
      </c>
      <c r="C49" s="20" t="s">
        <v>191</v>
      </c>
      <c r="D49" s="29" t="s">
        <v>48</v>
      </c>
      <c r="E49" s="26" t="s">
        <v>8</v>
      </c>
      <c r="F49" s="30" t="s">
        <v>225</v>
      </c>
      <c r="G49" s="31"/>
    </row>
    <row r="50" spans="1:7" ht="31.2" x14ac:dyDescent="0.3">
      <c r="A50" s="19">
        <v>48</v>
      </c>
      <c r="B50" s="20" t="s">
        <v>178</v>
      </c>
      <c r="C50" s="20" t="s">
        <v>191</v>
      </c>
      <c r="D50" s="29" t="s">
        <v>49</v>
      </c>
      <c r="E50" s="26" t="s">
        <v>8</v>
      </c>
      <c r="F50" s="30" t="s">
        <v>226</v>
      </c>
      <c r="G50" s="31"/>
    </row>
    <row r="51" spans="1:7" ht="15.6" x14ac:dyDescent="0.3">
      <c r="A51" s="19">
        <v>49</v>
      </c>
      <c r="B51" s="20" t="s">
        <v>179</v>
      </c>
      <c r="C51" s="20" t="s">
        <v>192</v>
      </c>
      <c r="D51" s="32" t="s">
        <v>24</v>
      </c>
      <c r="E51" s="26" t="s">
        <v>8</v>
      </c>
      <c r="F51" s="30" t="s">
        <v>225</v>
      </c>
      <c r="G51" s="31"/>
    </row>
    <row r="52" spans="1:7" ht="15.6" x14ac:dyDescent="0.3">
      <c r="A52" s="19">
        <v>50</v>
      </c>
      <c r="B52" s="20" t="s">
        <v>179</v>
      </c>
      <c r="C52" s="20" t="s">
        <v>192</v>
      </c>
      <c r="D52" s="33" t="s">
        <v>163</v>
      </c>
      <c r="E52" s="26" t="s">
        <v>8</v>
      </c>
      <c r="F52" s="30" t="s">
        <v>225</v>
      </c>
      <c r="G52" s="31"/>
    </row>
    <row r="53" spans="1:7" ht="15.6" x14ac:dyDescent="0.3">
      <c r="A53" s="19">
        <v>51</v>
      </c>
      <c r="B53" s="20" t="s">
        <v>179</v>
      </c>
      <c r="C53" s="20" t="s">
        <v>193</v>
      </c>
      <c r="D53" s="33" t="s">
        <v>51</v>
      </c>
      <c r="E53" s="26" t="s">
        <v>8</v>
      </c>
      <c r="F53" s="30" t="s">
        <v>227</v>
      </c>
      <c r="G53" s="31"/>
    </row>
    <row r="54" spans="1:7" ht="15.6" x14ac:dyDescent="0.3">
      <c r="A54" s="19">
        <v>52</v>
      </c>
      <c r="B54" s="20" t="s">
        <v>179</v>
      </c>
      <c r="C54" s="20" t="s">
        <v>193</v>
      </c>
      <c r="D54" s="34" t="s">
        <v>25</v>
      </c>
      <c r="E54" s="26" t="s">
        <v>8</v>
      </c>
      <c r="F54" s="30" t="s">
        <v>228</v>
      </c>
      <c r="G54" s="31"/>
    </row>
    <row r="55" spans="1:7" ht="43.2" x14ac:dyDescent="0.3">
      <c r="A55" s="19">
        <v>53</v>
      </c>
      <c r="B55" s="20" t="s">
        <v>180</v>
      </c>
      <c r="C55" s="20" t="s">
        <v>194</v>
      </c>
      <c r="D55" s="35" t="s">
        <v>166</v>
      </c>
      <c r="E55" s="26" t="s">
        <v>8</v>
      </c>
      <c r="F55" s="36" t="s">
        <v>225</v>
      </c>
      <c r="G55" s="37"/>
    </row>
    <row r="56" spans="1:7" ht="43.2" x14ac:dyDescent="0.3">
      <c r="A56" s="19">
        <v>54</v>
      </c>
      <c r="B56" s="20" t="s">
        <v>180</v>
      </c>
      <c r="C56" s="20" t="s">
        <v>195</v>
      </c>
      <c r="D56" s="35" t="s">
        <v>222</v>
      </c>
      <c r="E56" s="26" t="s">
        <v>8</v>
      </c>
      <c r="F56" s="36" t="s">
        <v>225</v>
      </c>
      <c r="G56" s="37"/>
    </row>
    <row r="57" spans="1:7" ht="46.8" x14ac:dyDescent="0.3">
      <c r="A57" s="19">
        <v>55</v>
      </c>
      <c r="B57" s="20" t="s">
        <v>180</v>
      </c>
      <c r="C57" s="20" t="s">
        <v>195</v>
      </c>
      <c r="D57" s="34" t="s">
        <v>52</v>
      </c>
      <c r="E57" s="26" t="s">
        <v>8</v>
      </c>
      <c r="F57" s="36" t="s">
        <v>226</v>
      </c>
      <c r="G57" s="37"/>
    </row>
    <row r="58" spans="1:7" ht="15.6" x14ac:dyDescent="0.3">
      <c r="A58" s="19">
        <v>56</v>
      </c>
      <c r="B58" s="20">
        <v>14</v>
      </c>
      <c r="C58" s="20"/>
      <c r="D58" s="34" t="s">
        <v>53</v>
      </c>
      <c r="E58" s="26" t="s">
        <v>8</v>
      </c>
      <c r="F58" s="36" t="s">
        <v>229</v>
      </c>
      <c r="G58" s="37"/>
    </row>
    <row r="59" spans="1:7" ht="31.2" x14ac:dyDescent="0.3">
      <c r="A59" s="19">
        <v>57</v>
      </c>
      <c r="B59" s="20" t="s">
        <v>181</v>
      </c>
      <c r="C59" s="20" t="s">
        <v>195</v>
      </c>
      <c r="D59" s="34" t="s">
        <v>56</v>
      </c>
      <c r="E59" s="26" t="s">
        <v>8</v>
      </c>
      <c r="F59" s="36" t="s">
        <v>226</v>
      </c>
      <c r="G59" s="37"/>
    </row>
    <row r="60" spans="1:7" ht="15.6" x14ac:dyDescent="0.3">
      <c r="A60" s="19">
        <v>58</v>
      </c>
      <c r="B60" s="20" t="s">
        <v>181</v>
      </c>
      <c r="C60" s="20" t="s">
        <v>195</v>
      </c>
      <c r="D60" s="34" t="s">
        <v>26</v>
      </c>
      <c r="E60" s="26" t="s">
        <v>8</v>
      </c>
      <c r="F60" s="36" t="s">
        <v>225</v>
      </c>
      <c r="G60" s="37"/>
    </row>
    <row r="61" spans="1:7" ht="31.2" x14ac:dyDescent="0.3">
      <c r="A61" s="19">
        <v>59</v>
      </c>
      <c r="B61" s="20" t="s">
        <v>181</v>
      </c>
      <c r="C61" s="20" t="s">
        <v>196</v>
      </c>
      <c r="D61" s="34" t="s">
        <v>57</v>
      </c>
      <c r="E61" s="26" t="s">
        <v>8</v>
      </c>
      <c r="F61" s="36" t="s">
        <v>226</v>
      </c>
      <c r="G61" s="37"/>
    </row>
    <row r="62" spans="1:7" ht="31.2" x14ac:dyDescent="0.3">
      <c r="A62" s="19">
        <v>60</v>
      </c>
      <c r="B62" s="20" t="s">
        <v>181</v>
      </c>
      <c r="C62" s="20" t="s">
        <v>196</v>
      </c>
      <c r="D62" s="34" t="s">
        <v>58</v>
      </c>
      <c r="E62" s="26" t="s">
        <v>8</v>
      </c>
      <c r="F62" s="36" t="s">
        <v>226</v>
      </c>
      <c r="G62" s="37"/>
    </row>
    <row r="63" spans="1:7" ht="31.2" x14ac:dyDescent="0.3">
      <c r="A63" s="19">
        <v>61</v>
      </c>
      <c r="B63" s="20" t="s">
        <v>181</v>
      </c>
      <c r="C63" s="20" t="s">
        <v>196</v>
      </c>
      <c r="D63" s="34" t="s">
        <v>59</v>
      </c>
      <c r="E63" s="26" t="s">
        <v>8</v>
      </c>
      <c r="F63" s="36" t="s">
        <v>226</v>
      </c>
      <c r="G63" s="37"/>
    </row>
    <row r="64" spans="1:7" ht="31.2" x14ac:dyDescent="0.3">
      <c r="A64" s="19">
        <v>62</v>
      </c>
      <c r="B64" s="20" t="s">
        <v>181</v>
      </c>
      <c r="C64" s="20" t="s">
        <v>197</v>
      </c>
      <c r="D64" s="34" t="s">
        <v>60</v>
      </c>
      <c r="E64" s="26" t="s">
        <v>8</v>
      </c>
      <c r="F64" s="36" t="s">
        <v>226</v>
      </c>
      <c r="G64" s="37"/>
    </row>
    <row r="65" spans="1:7" ht="31.2" x14ac:dyDescent="0.3">
      <c r="A65" s="19">
        <v>63</v>
      </c>
      <c r="B65" s="20" t="s">
        <v>181</v>
      </c>
      <c r="C65" s="20" t="s">
        <v>197</v>
      </c>
      <c r="D65" s="34" t="s">
        <v>61</v>
      </c>
      <c r="E65" s="26" t="s">
        <v>8</v>
      </c>
      <c r="F65" s="36" t="s">
        <v>226</v>
      </c>
      <c r="G65" s="37"/>
    </row>
    <row r="66" spans="1:7" ht="15.6" x14ac:dyDescent="0.3">
      <c r="A66" s="19">
        <v>64</v>
      </c>
      <c r="B66" s="20" t="s">
        <v>181</v>
      </c>
      <c r="C66" s="20" t="s">
        <v>197</v>
      </c>
      <c r="D66" s="34" t="s">
        <v>62</v>
      </c>
      <c r="E66" s="26" t="s">
        <v>8</v>
      </c>
      <c r="F66" s="36" t="s">
        <v>226</v>
      </c>
      <c r="G66" s="37"/>
    </row>
    <row r="67" spans="1:7" ht="31.2" x14ac:dyDescent="0.3">
      <c r="A67" s="19">
        <v>65</v>
      </c>
      <c r="B67" s="20" t="s">
        <v>182</v>
      </c>
      <c r="C67" s="20" t="s">
        <v>186</v>
      </c>
      <c r="D67" s="34" t="s">
        <v>64</v>
      </c>
      <c r="E67" s="26" t="s">
        <v>8</v>
      </c>
      <c r="F67" s="36" t="s">
        <v>226</v>
      </c>
      <c r="G67" s="37"/>
    </row>
    <row r="68" spans="1:7" s="1" customFormat="1" ht="15.6" x14ac:dyDescent="0.3">
      <c r="A68" s="19">
        <v>66</v>
      </c>
      <c r="B68" s="20">
        <v>23</v>
      </c>
      <c r="C68" s="20"/>
      <c r="D68" s="34" t="s">
        <v>27</v>
      </c>
      <c r="E68" s="26" t="s">
        <v>8</v>
      </c>
      <c r="F68" s="38" t="s">
        <v>225</v>
      </c>
      <c r="G68" s="39"/>
    </row>
    <row r="69" spans="1:7" ht="28.8" x14ac:dyDescent="0.3">
      <c r="A69" s="19">
        <v>67</v>
      </c>
      <c r="B69" s="20">
        <v>24</v>
      </c>
      <c r="C69" s="20"/>
      <c r="D69" s="34" t="s">
        <v>28</v>
      </c>
      <c r="E69" s="26" t="s">
        <v>8</v>
      </c>
      <c r="F69" s="36" t="s">
        <v>239</v>
      </c>
      <c r="G69" s="37"/>
    </row>
    <row r="70" spans="1:7" ht="15.6" x14ac:dyDescent="0.3">
      <c r="A70" s="19">
        <v>68</v>
      </c>
      <c r="B70" s="20" t="s">
        <v>6</v>
      </c>
      <c r="C70" s="20"/>
      <c r="D70" s="21" t="s">
        <v>7</v>
      </c>
      <c r="E70" s="22" t="s">
        <v>8</v>
      </c>
      <c r="F70" s="36" t="s">
        <v>225</v>
      </c>
      <c r="G70" s="37"/>
    </row>
    <row r="71" spans="1:7" ht="31.2" x14ac:dyDescent="0.3">
      <c r="A71" s="19">
        <v>69</v>
      </c>
      <c r="B71" s="20" t="s">
        <v>10</v>
      </c>
      <c r="C71" s="20"/>
      <c r="D71" s="21" t="s">
        <v>15</v>
      </c>
      <c r="E71" s="22" t="s">
        <v>8</v>
      </c>
      <c r="F71" s="36" t="s">
        <v>230</v>
      </c>
      <c r="G71" s="37"/>
    </row>
    <row r="72" spans="1:7" ht="15.6" x14ac:dyDescent="0.3">
      <c r="A72" s="19">
        <v>70</v>
      </c>
      <c r="B72" s="20" t="s">
        <v>10</v>
      </c>
      <c r="C72" s="20"/>
      <c r="D72" s="21" t="s">
        <v>11</v>
      </c>
      <c r="E72" s="22" t="s">
        <v>8</v>
      </c>
      <c r="F72" s="36" t="s">
        <v>230</v>
      </c>
      <c r="G72" s="37"/>
    </row>
    <row r="73" spans="1:7" ht="15.6" x14ac:dyDescent="0.3">
      <c r="A73" s="19">
        <v>71</v>
      </c>
      <c r="B73" s="20" t="s">
        <v>10</v>
      </c>
      <c r="C73" s="20"/>
      <c r="D73" s="21" t="s">
        <v>17</v>
      </c>
      <c r="E73" s="22" t="s">
        <v>8</v>
      </c>
      <c r="F73" s="36" t="s">
        <v>231</v>
      </c>
      <c r="G73" s="37"/>
    </row>
    <row r="74" spans="1:7" ht="31.2" x14ac:dyDescent="0.3">
      <c r="A74" s="19">
        <v>72</v>
      </c>
      <c r="B74" s="20" t="s">
        <v>184</v>
      </c>
      <c r="C74" s="20">
        <v>2</v>
      </c>
      <c r="D74" s="21" t="s">
        <v>67</v>
      </c>
      <c r="E74" s="22" t="s">
        <v>50</v>
      </c>
      <c r="F74" s="36" t="s">
        <v>225</v>
      </c>
      <c r="G74" s="37"/>
    </row>
    <row r="75" spans="1:7" s="1" customFormat="1" ht="62.4" x14ac:dyDescent="0.3">
      <c r="A75" s="19">
        <v>73</v>
      </c>
      <c r="B75" s="20" t="s">
        <v>186</v>
      </c>
      <c r="C75" s="20" t="s">
        <v>176</v>
      </c>
      <c r="D75" s="21" t="s">
        <v>68</v>
      </c>
      <c r="E75" s="22" t="s">
        <v>50</v>
      </c>
      <c r="F75" s="38" t="s">
        <v>228</v>
      </c>
      <c r="G75" s="39"/>
    </row>
    <row r="76" spans="1:7" ht="31.2" x14ac:dyDescent="0.3">
      <c r="A76" s="19">
        <v>74</v>
      </c>
      <c r="B76" s="20">
        <v>10</v>
      </c>
      <c r="C76" s="20"/>
      <c r="D76" s="21" t="s">
        <v>76</v>
      </c>
      <c r="E76" s="22" t="s">
        <v>50</v>
      </c>
      <c r="F76" s="36" t="s">
        <v>225</v>
      </c>
      <c r="G76" s="37"/>
    </row>
    <row r="77" spans="1:7" ht="62.4" x14ac:dyDescent="0.3">
      <c r="A77" s="19">
        <v>75</v>
      </c>
      <c r="B77" s="20" t="s">
        <v>179</v>
      </c>
      <c r="C77" s="20" t="s">
        <v>192</v>
      </c>
      <c r="D77" s="21" t="s">
        <v>172</v>
      </c>
      <c r="E77" s="22" t="s">
        <v>50</v>
      </c>
      <c r="F77" s="36" t="s">
        <v>225</v>
      </c>
      <c r="G77" s="37"/>
    </row>
    <row r="78" spans="1:7" ht="31.2" x14ac:dyDescent="0.3">
      <c r="A78" s="19">
        <v>76</v>
      </c>
      <c r="B78" s="20" t="s">
        <v>180</v>
      </c>
      <c r="C78" s="20" t="s">
        <v>212</v>
      </c>
      <c r="D78" s="21" t="s">
        <v>54</v>
      </c>
      <c r="E78" s="22" t="s">
        <v>50</v>
      </c>
      <c r="F78" s="36" t="s">
        <v>240</v>
      </c>
      <c r="G78" s="37"/>
    </row>
    <row r="79" spans="1:7" ht="46.8" x14ac:dyDescent="0.3">
      <c r="A79" s="19">
        <v>77</v>
      </c>
      <c r="B79" s="20" t="s">
        <v>180</v>
      </c>
      <c r="C79" s="20" t="s">
        <v>195</v>
      </c>
      <c r="D79" s="21" t="s">
        <v>55</v>
      </c>
      <c r="E79" s="22" t="s">
        <v>50</v>
      </c>
      <c r="F79" s="36" t="s">
        <v>232</v>
      </c>
      <c r="G79" s="37"/>
    </row>
    <row r="80" spans="1:7" s="1" customFormat="1" ht="124.8" x14ac:dyDescent="0.3">
      <c r="A80" s="19">
        <v>78</v>
      </c>
      <c r="B80" s="20" t="s">
        <v>181</v>
      </c>
      <c r="C80" s="20" t="s">
        <v>196</v>
      </c>
      <c r="D80" s="21" t="s">
        <v>63</v>
      </c>
      <c r="E80" s="22" t="s">
        <v>50</v>
      </c>
      <c r="F80" s="38" t="s">
        <v>233</v>
      </c>
      <c r="G80" s="39"/>
    </row>
    <row r="81" spans="1:7" s="1" customFormat="1" ht="31.2" x14ac:dyDescent="0.3">
      <c r="A81" s="19">
        <v>79</v>
      </c>
      <c r="B81" s="20" t="s">
        <v>65</v>
      </c>
      <c r="C81" s="20"/>
      <c r="D81" s="21" t="s">
        <v>66</v>
      </c>
      <c r="E81" s="22" t="s">
        <v>50</v>
      </c>
      <c r="F81" s="38" t="s">
        <v>247</v>
      </c>
      <c r="G81" s="39"/>
    </row>
    <row r="82" spans="1:7" s="1" customFormat="1" ht="31.2" x14ac:dyDescent="0.3">
      <c r="A82" s="19">
        <v>80</v>
      </c>
      <c r="B82" s="20" t="s">
        <v>77</v>
      </c>
      <c r="C82" s="20"/>
      <c r="D82" s="21" t="s">
        <v>78</v>
      </c>
      <c r="E82" s="22" t="s">
        <v>50</v>
      </c>
      <c r="F82" s="38" t="s">
        <v>228</v>
      </c>
      <c r="G82" s="39"/>
    </row>
    <row r="83" spans="1:7" ht="31.2" x14ac:dyDescent="0.3">
      <c r="A83" s="19">
        <v>81</v>
      </c>
      <c r="B83" s="20" t="s">
        <v>77</v>
      </c>
      <c r="C83" s="20"/>
      <c r="D83" s="21" t="s">
        <v>79</v>
      </c>
      <c r="E83" s="22" t="s">
        <v>50</v>
      </c>
      <c r="F83" s="36" t="s">
        <v>228</v>
      </c>
      <c r="G83" s="37"/>
    </row>
    <row r="84" spans="1:7" ht="46.8" x14ac:dyDescent="0.3">
      <c r="A84" s="19">
        <v>82</v>
      </c>
      <c r="B84" s="20" t="s">
        <v>80</v>
      </c>
      <c r="C84" s="20"/>
      <c r="D84" s="21" t="s">
        <v>81</v>
      </c>
      <c r="E84" s="22" t="s">
        <v>50</v>
      </c>
      <c r="F84" s="36" t="s">
        <v>234</v>
      </c>
      <c r="G84" s="37"/>
    </row>
    <row r="85" spans="1:7" ht="57.6" x14ac:dyDescent="0.3">
      <c r="A85" s="19">
        <v>83</v>
      </c>
      <c r="B85" s="20" t="s">
        <v>82</v>
      </c>
      <c r="C85" s="20"/>
      <c r="D85" s="21" t="s">
        <v>83</v>
      </c>
      <c r="E85" s="22" t="s">
        <v>50</v>
      </c>
      <c r="F85" s="36" t="s">
        <v>235</v>
      </c>
      <c r="G85" s="37"/>
    </row>
    <row r="86" spans="1:7" ht="31.2" x14ac:dyDescent="0.3">
      <c r="A86" s="19">
        <v>84</v>
      </c>
      <c r="B86" s="20" t="s">
        <v>86</v>
      </c>
      <c r="C86" s="20"/>
      <c r="D86" s="21" t="s">
        <v>87</v>
      </c>
      <c r="E86" s="22" t="s">
        <v>50</v>
      </c>
      <c r="F86" s="36" t="s">
        <v>236</v>
      </c>
      <c r="G86" s="37"/>
    </row>
    <row r="87" spans="1:7" ht="43.2" x14ac:dyDescent="0.3">
      <c r="A87" s="19">
        <v>85</v>
      </c>
      <c r="B87" s="20" t="s">
        <v>89</v>
      </c>
      <c r="C87" s="20"/>
      <c r="D87" s="21" t="s">
        <v>90</v>
      </c>
      <c r="E87" s="22" t="s">
        <v>50</v>
      </c>
      <c r="F87" s="38" t="s">
        <v>238</v>
      </c>
      <c r="G87" s="39"/>
    </row>
    <row r="88" spans="1:7" ht="46.8" x14ac:dyDescent="0.3">
      <c r="A88" s="19">
        <v>86</v>
      </c>
      <c r="B88" s="20" t="s">
        <v>73</v>
      </c>
      <c r="C88" s="20"/>
      <c r="D88" s="21" t="s">
        <v>74</v>
      </c>
      <c r="E88" s="22" t="s">
        <v>50</v>
      </c>
      <c r="F88" s="38" t="s">
        <v>246</v>
      </c>
      <c r="G88" s="39"/>
    </row>
    <row r="89" spans="1:7" ht="31.2" x14ac:dyDescent="0.3">
      <c r="A89" s="19">
        <v>87</v>
      </c>
      <c r="B89" s="20" t="s">
        <v>175</v>
      </c>
      <c r="C89" s="20"/>
      <c r="D89" s="21" t="s">
        <v>75</v>
      </c>
      <c r="E89" s="22" t="s">
        <v>50</v>
      </c>
      <c r="F89" s="38" t="s">
        <v>241</v>
      </c>
      <c r="G89" s="39"/>
    </row>
    <row r="90" spans="1:7" ht="93.6" x14ac:dyDescent="0.3">
      <c r="A90" s="19">
        <v>88</v>
      </c>
      <c r="B90" s="20" t="s">
        <v>69</v>
      </c>
      <c r="C90" s="20"/>
      <c r="D90" s="21" t="s">
        <v>70</v>
      </c>
      <c r="E90" s="22" t="s">
        <v>50</v>
      </c>
      <c r="F90" s="38" t="s">
        <v>242</v>
      </c>
      <c r="G90" s="39"/>
    </row>
    <row r="91" spans="1:7" ht="31.2" x14ac:dyDescent="0.3">
      <c r="A91" s="19">
        <v>89</v>
      </c>
      <c r="B91" s="20" t="s">
        <v>71</v>
      </c>
      <c r="C91" s="20"/>
      <c r="D91" s="21" t="s">
        <v>72</v>
      </c>
      <c r="E91" s="22" t="s">
        <v>50</v>
      </c>
      <c r="F91" s="38" t="s">
        <v>243</v>
      </c>
      <c r="G91" s="39"/>
    </row>
    <row r="92" spans="1:7" ht="43.2" x14ac:dyDescent="0.3">
      <c r="A92" s="19">
        <v>90</v>
      </c>
      <c r="B92" s="20" t="s">
        <v>84</v>
      </c>
      <c r="C92" s="20"/>
      <c r="D92" s="21" t="s">
        <v>223</v>
      </c>
      <c r="E92" s="22" t="s">
        <v>85</v>
      </c>
      <c r="F92" s="38" t="s">
        <v>250</v>
      </c>
      <c r="G92" s="39"/>
    </row>
    <row r="93" spans="1:7" ht="33" x14ac:dyDescent="0.3">
      <c r="A93" s="19">
        <v>91</v>
      </c>
      <c r="B93" s="20" t="s">
        <v>184</v>
      </c>
      <c r="C93" s="20" t="s">
        <v>183</v>
      </c>
      <c r="D93" s="21" t="s">
        <v>92</v>
      </c>
      <c r="E93" s="22" t="s">
        <v>133</v>
      </c>
      <c r="F93" s="38" t="s">
        <v>225</v>
      </c>
      <c r="G93" s="39"/>
    </row>
    <row r="94" spans="1:7" ht="31.2" x14ac:dyDescent="0.3">
      <c r="A94" s="19">
        <v>92</v>
      </c>
      <c r="B94" s="20" t="s">
        <v>184</v>
      </c>
      <c r="C94" s="20" t="s">
        <v>183</v>
      </c>
      <c r="D94" s="21" t="s">
        <v>93</v>
      </c>
      <c r="E94" s="22" t="s">
        <v>133</v>
      </c>
      <c r="F94" s="38" t="s">
        <v>225</v>
      </c>
      <c r="G94" s="39"/>
    </row>
    <row r="95" spans="1:7" ht="31.2" x14ac:dyDescent="0.3">
      <c r="A95" s="19">
        <v>93</v>
      </c>
      <c r="B95" s="20" t="s">
        <v>186</v>
      </c>
      <c r="C95" s="20" t="s">
        <v>185</v>
      </c>
      <c r="D95" s="21" t="s">
        <v>95</v>
      </c>
      <c r="E95" s="22" t="s">
        <v>133</v>
      </c>
      <c r="F95" s="36" t="s">
        <v>225</v>
      </c>
      <c r="G95" s="37"/>
    </row>
    <row r="96" spans="1:7" ht="62.4" x14ac:dyDescent="0.3">
      <c r="A96" s="19">
        <v>94</v>
      </c>
      <c r="B96" s="20" t="s">
        <v>188</v>
      </c>
      <c r="C96" s="20" t="s">
        <v>121</v>
      </c>
      <c r="D96" s="21" t="s">
        <v>97</v>
      </c>
      <c r="E96" s="22" t="s">
        <v>133</v>
      </c>
      <c r="F96" s="36" t="s">
        <v>225</v>
      </c>
      <c r="G96" s="37"/>
    </row>
    <row r="97" spans="1:9" ht="17.399999999999999" x14ac:dyDescent="0.3">
      <c r="A97" s="19">
        <v>95</v>
      </c>
      <c r="B97" s="20" t="s">
        <v>188</v>
      </c>
      <c r="C97" s="20" t="s">
        <v>121</v>
      </c>
      <c r="D97" s="21" t="s">
        <v>98</v>
      </c>
      <c r="E97" s="22" t="s">
        <v>133</v>
      </c>
      <c r="F97" s="36" t="s">
        <v>224</v>
      </c>
      <c r="G97" s="37"/>
    </row>
    <row r="98" spans="1:9" ht="48.6" x14ac:dyDescent="0.3">
      <c r="A98" s="19">
        <v>96</v>
      </c>
      <c r="B98" s="20" t="s">
        <v>188</v>
      </c>
      <c r="C98" s="20" t="s">
        <v>121</v>
      </c>
      <c r="D98" s="21" t="s">
        <v>99</v>
      </c>
      <c r="E98" s="22" t="s">
        <v>133</v>
      </c>
      <c r="F98" s="36" t="s">
        <v>225</v>
      </c>
      <c r="G98" s="37"/>
    </row>
    <row r="99" spans="1:9" ht="31.2" x14ac:dyDescent="0.3">
      <c r="A99" s="19">
        <v>97</v>
      </c>
      <c r="B99" s="20" t="s">
        <v>177</v>
      </c>
      <c r="C99" s="20" t="s">
        <v>213</v>
      </c>
      <c r="D99" s="21" t="s">
        <v>101</v>
      </c>
      <c r="E99" s="22" t="s">
        <v>133</v>
      </c>
      <c r="F99" s="36" t="s">
        <v>225</v>
      </c>
      <c r="G99" s="37"/>
    </row>
    <row r="100" spans="1:9" ht="79.8" x14ac:dyDescent="0.3">
      <c r="A100" s="19">
        <v>98</v>
      </c>
      <c r="B100" s="20" t="s">
        <v>177</v>
      </c>
      <c r="C100" s="20" t="s">
        <v>213</v>
      </c>
      <c r="D100" s="21" t="s">
        <v>102</v>
      </c>
      <c r="E100" s="22" t="s">
        <v>133</v>
      </c>
      <c r="F100" s="36" t="s">
        <v>225</v>
      </c>
      <c r="G100" s="37"/>
    </row>
    <row r="101" spans="1:9" ht="79.8" x14ac:dyDescent="0.3">
      <c r="A101" s="19">
        <v>99</v>
      </c>
      <c r="B101" s="20" t="s">
        <v>177</v>
      </c>
      <c r="C101" s="20" t="s">
        <v>213</v>
      </c>
      <c r="D101" s="21" t="s">
        <v>103</v>
      </c>
      <c r="E101" s="22" t="s">
        <v>133</v>
      </c>
      <c r="F101" s="36" t="s">
        <v>225</v>
      </c>
      <c r="G101" s="37"/>
    </row>
    <row r="102" spans="1:9" ht="64.2" x14ac:dyDescent="0.3">
      <c r="A102" s="19">
        <v>100</v>
      </c>
      <c r="B102" s="20" t="s">
        <v>177</v>
      </c>
      <c r="C102" s="20" t="s">
        <v>213</v>
      </c>
      <c r="D102" s="21" t="s">
        <v>104</v>
      </c>
      <c r="E102" s="22" t="s">
        <v>133</v>
      </c>
      <c r="F102" s="36" t="s">
        <v>225</v>
      </c>
      <c r="G102" s="37"/>
    </row>
    <row r="103" spans="1:9" ht="57.6" x14ac:dyDescent="0.3">
      <c r="A103" s="19">
        <v>101</v>
      </c>
      <c r="B103" s="20" t="s">
        <v>177</v>
      </c>
      <c r="C103" s="20" t="s">
        <v>122</v>
      </c>
      <c r="D103" s="21" t="s">
        <v>105</v>
      </c>
      <c r="E103" s="22" t="s">
        <v>133</v>
      </c>
      <c r="F103" s="36" t="s">
        <v>237</v>
      </c>
      <c r="G103" s="37"/>
    </row>
    <row r="104" spans="1:9" ht="31.2" x14ac:dyDescent="0.3">
      <c r="A104" s="19">
        <v>102</v>
      </c>
      <c r="B104" s="20" t="s">
        <v>177</v>
      </c>
      <c r="C104" s="20" t="s">
        <v>123</v>
      </c>
      <c r="D104" s="21" t="s">
        <v>106</v>
      </c>
      <c r="E104" s="22" t="s">
        <v>133</v>
      </c>
      <c r="F104" s="36" t="s">
        <v>227</v>
      </c>
      <c r="G104" s="37"/>
    </row>
    <row r="105" spans="1:9" ht="46.8" x14ac:dyDescent="0.3">
      <c r="A105" s="19">
        <v>103</v>
      </c>
      <c r="B105" s="20" t="s">
        <v>177</v>
      </c>
      <c r="C105" s="20" t="s">
        <v>123</v>
      </c>
      <c r="D105" s="21" t="s">
        <v>107</v>
      </c>
      <c r="E105" s="22" t="s">
        <v>133</v>
      </c>
      <c r="F105" s="36" t="s">
        <v>225</v>
      </c>
      <c r="G105" s="37"/>
    </row>
    <row r="106" spans="1:9" ht="31.2" x14ac:dyDescent="0.3">
      <c r="A106" s="19">
        <v>104</v>
      </c>
      <c r="B106" s="20" t="s">
        <v>181</v>
      </c>
      <c r="C106" s="20" t="s">
        <v>196</v>
      </c>
      <c r="D106" s="21" t="s">
        <v>109</v>
      </c>
      <c r="E106" s="22" t="s">
        <v>133</v>
      </c>
      <c r="F106" s="36" t="s">
        <v>225</v>
      </c>
      <c r="G106" s="37"/>
    </row>
    <row r="107" spans="1:9" ht="46.8" x14ac:dyDescent="0.3">
      <c r="A107" s="19">
        <v>105</v>
      </c>
      <c r="B107" s="20" t="s">
        <v>181</v>
      </c>
      <c r="C107" s="20" t="s">
        <v>196</v>
      </c>
      <c r="D107" s="21" t="s">
        <v>110</v>
      </c>
      <c r="E107" s="22" t="s">
        <v>133</v>
      </c>
      <c r="F107" s="36" t="s">
        <v>225</v>
      </c>
      <c r="G107" s="37"/>
    </row>
    <row r="108" spans="1:9" ht="93.6" x14ac:dyDescent="0.3">
      <c r="A108" s="19">
        <v>106</v>
      </c>
      <c r="B108" s="20" t="s">
        <v>181</v>
      </c>
      <c r="C108" s="20" t="s">
        <v>196</v>
      </c>
      <c r="D108" s="21" t="s">
        <v>111</v>
      </c>
      <c r="E108" s="22" t="s">
        <v>133</v>
      </c>
      <c r="F108" s="36" t="s">
        <v>225</v>
      </c>
      <c r="G108" s="37"/>
      <c r="I108" s="10"/>
    </row>
    <row r="109" spans="1:9" ht="72" x14ac:dyDescent="0.3">
      <c r="A109" s="19">
        <v>107</v>
      </c>
      <c r="B109" s="20" t="s">
        <v>117</v>
      </c>
      <c r="C109" s="20"/>
      <c r="D109" s="21" t="s">
        <v>112</v>
      </c>
      <c r="E109" s="22" t="s">
        <v>133</v>
      </c>
      <c r="F109" s="38" t="s">
        <v>252</v>
      </c>
      <c r="G109" s="39"/>
    </row>
    <row r="110" spans="1:9" ht="31.2" x14ac:dyDescent="0.3">
      <c r="A110" s="19">
        <v>108</v>
      </c>
      <c r="B110" s="20" t="s">
        <v>117</v>
      </c>
      <c r="C110" s="20"/>
      <c r="D110" s="21" t="s">
        <v>113</v>
      </c>
      <c r="E110" s="22" t="s">
        <v>133</v>
      </c>
      <c r="F110" s="38" t="s">
        <v>251</v>
      </c>
      <c r="G110" s="39"/>
    </row>
    <row r="111" spans="1:9" ht="57.6" x14ac:dyDescent="0.3">
      <c r="A111" s="19">
        <v>109</v>
      </c>
      <c r="B111" s="20" t="s">
        <v>118</v>
      </c>
      <c r="C111" s="20"/>
      <c r="D111" s="21" t="s">
        <v>114</v>
      </c>
      <c r="E111" s="22" t="s">
        <v>133</v>
      </c>
      <c r="F111" s="38" t="s">
        <v>248</v>
      </c>
      <c r="G111" s="39"/>
    </row>
    <row r="112" spans="1:9" ht="31.2" x14ac:dyDescent="0.3">
      <c r="A112" s="19">
        <v>110</v>
      </c>
      <c r="B112" s="20" t="s">
        <v>119</v>
      </c>
      <c r="C112" s="20"/>
      <c r="D112" s="21" t="s">
        <v>115</v>
      </c>
      <c r="E112" s="22" t="s">
        <v>133</v>
      </c>
      <c r="F112" s="38" t="s">
        <v>244</v>
      </c>
      <c r="G112" s="39"/>
    </row>
    <row r="113" spans="1:7" s="1" customFormat="1" ht="31.8" thickBot="1" x14ac:dyDescent="0.35">
      <c r="A113" s="40">
        <v>111</v>
      </c>
      <c r="B113" s="41" t="s">
        <v>120</v>
      </c>
      <c r="C113" s="41"/>
      <c r="D113" s="42" t="s">
        <v>116</v>
      </c>
      <c r="E113" s="43" t="s">
        <v>133</v>
      </c>
      <c r="F113" s="44" t="s">
        <v>245</v>
      </c>
      <c r="G113" s="45"/>
    </row>
    <row r="114" spans="1:7" x14ac:dyDescent="0.3">
      <c r="A114" s="5"/>
      <c r="B114" s="5"/>
      <c r="C114" s="5"/>
    </row>
    <row r="115" spans="1:7" x14ac:dyDescent="0.3">
      <c r="A115" s="5"/>
      <c r="B115" s="5"/>
      <c r="C115" s="5"/>
    </row>
    <row r="116" spans="1:7" x14ac:dyDescent="0.3">
      <c r="A116" s="5"/>
      <c r="B116" s="5"/>
      <c r="C116" s="5"/>
    </row>
    <row r="117" spans="1:7" x14ac:dyDescent="0.3">
      <c r="A117" s="5"/>
      <c r="B117" s="5"/>
      <c r="C117" s="5"/>
    </row>
    <row r="118" spans="1:7" x14ac:dyDescent="0.3">
      <c r="A118" s="5"/>
      <c r="B118" s="5"/>
      <c r="C118" s="5"/>
    </row>
    <row r="119" spans="1:7" x14ac:dyDescent="0.3">
      <c r="A119" s="5"/>
      <c r="B119" s="5"/>
      <c r="C119" s="5"/>
      <c r="D119" s="5"/>
    </row>
    <row r="120" spans="1:7" x14ac:dyDescent="0.3">
      <c r="A120" s="5"/>
      <c r="B120" s="5"/>
      <c r="C120" s="5"/>
      <c r="D120" s="5"/>
    </row>
  </sheetData>
  <sortState ref="A3:E113">
    <sortCondition ref="E3:E113"/>
    <sortCondition ref="B3:B113"/>
    <sortCondition ref="C3:C113"/>
  </sortState>
  <mergeCells count="1">
    <mergeCell ref="A1:G1"/>
  </mergeCells>
  <pageMargins left="0.7" right="0.7" top="0.75" bottom="0.75" header="0.3" footer="0.3"/>
  <pageSetup paperSize="3"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116"/>
  <sheetViews>
    <sheetView topLeftCell="A85" zoomScale="55" zoomScaleNormal="55" workbookViewId="0">
      <selection activeCell="AG96" sqref="AG96"/>
    </sheetView>
  </sheetViews>
  <sheetFormatPr defaultRowHeight="14.4" x14ac:dyDescent="0.3"/>
  <cols>
    <col min="8" max="8" width="19.6640625" customWidth="1"/>
    <col min="13" max="13" width="17.6640625" customWidth="1"/>
  </cols>
  <sheetData>
    <row r="6" spans="1:15" ht="15.75" x14ac:dyDescent="0.25">
      <c r="A6" s="7" t="s">
        <v>91</v>
      </c>
      <c r="B6" s="6" t="s">
        <v>125</v>
      </c>
      <c r="C6" t="s">
        <v>124</v>
      </c>
      <c r="D6" s="6">
        <v>2</v>
      </c>
      <c r="H6" t="str">
        <f>CONCATENATE(A6,B6,C6,D6)</f>
        <v>Pg 3, Section 2</v>
      </c>
      <c r="M6" s="2">
        <v>5</v>
      </c>
      <c r="N6">
        <f>M6</f>
        <v>5</v>
      </c>
    </row>
    <row r="7" spans="1:15" ht="15.75" x14ac:dyDescent="0.25">
      <c r="A7" s="7" t="s">
        <v>91</v>
      </c>
      <c r="B7" s="6" t="s">
        <v>125</v>
      </c>
      <c r="C7" t="s">
        <v>124</v>
      </c>
      <c r="D7" s="6">
        <v>2</v>
      </c>
      <c r="H7" t="str">
        <f t="shared" ref="H7:H21" si="0">CONCATENATE(A7,B7,C7,D7)</f>
        <v>Pg 3, Section 2</v>
      </c>
      <c r="M7" s="2">
        <v>11</v>
      </c>
      <c r="N7">
        <f t="shared" ref="N7:N11" si="1">M7</f>
        <v>11</v>
      </c>
    </row>
    <row r="8" spans="1:15" ht="15.75" x14ac:dyDescent="0.25">
      <c r="A8" s="7" t="s">
        <v>94</v>
      </c>
      <c r="B8" s="6" t="s">
        <v>125</v>
      </c>
      <c r="C8" t="s">
        <v>124</v>
      </c>
      <c r="D8" s="6">
        <v>4</v>
      </c>
      <c r="H8" t="str">
        <f t="shared" si="0"/>
        <v>Pg 6, Section 4</v>
      </c>
      <c r="M8" s="2">
        <v>11</v>
      </c>
      <c r="N8">
        <f t="shared" si="1"/>
        <v>11</v>
      </c>
    </row>
    <row r="9" spans="1:15" ht="15.75" x14ac:dyDescent="0.25">
      <c r="A9" s="7" t="s">
        <v>96</v>
      </c>
      <c r="B9" s="6" t="s">
        <v>125</v>
      </c>
      <c r="C9" t="s">
        <v>124</v>
      </c>
      <c r="D9" s="6" t="s">
        <v>121</v>
      </c>
      <c r="H9" t="str">
        <f t="shared" si="0"/>
        <v>Pg 8, Section 4.5.2</v>
      </c>
      <c r="M9" s="2">
        <v>14</v>
      </c>
      <c r="N9">
        <f t="shared" si="1"/>
        <v>14</v>
      </c>
    </row>
    <row r="10" spans="1:15" ht="15.75" x14ac:dyDescent="0.25">
      <c r="A10" s="7" t="s">
        <v>96</v>
      </c>
      <c r="B10" s="6" t="s">
        <v>125</v>
      </c>
      <c r="C10" t="s">
        <v>124</v>
      </c>
      <c r="D10" s="6" t="s">
        <v>121</v>
      </c>
      <c r="H10" t="str">
        <f t="shared" si="0"/>
        <v>Pg 8, Section 4.5.2</v>
      </c>
      <c r="M10" s="2">
        <v>23</v>
      </c>
      <c r="N10">
        <f t="shared" si="1"/>
        <v>23</v>
      </c>
    </row>
    <row r="11" spans="1:15" ht="15.75" x14ac:dyDescent="0.25">
      <c r="A11" s="7" t="s">
        <v>96</v>
      </c>
      <c r="B11" s="6" t="s">
        <v>125</v>
      </c>
      <c r="C11" t="s">
        <v>124</v>
      </c>
      <c r="D11" s="6" t="s">
        <v>121</v>
      </c>
      <c r="H11" t="str">
        <f t="shared" si="0"/>
        <v>Pg 8, Section 4.5.2</v>
      </c>
      <c r="M11" s="2">
        <v>24</v>
      </c>
      <c r="N11">
        <f t="shared" si="1"/>
        <v>24</v>
      </c>
    </row>
    <row r="12" spans="1:15" ht="31.5" x14ac:dyDescent="0.25">
      <c r="A12" s="7" t="s">
        <v>100</v>
      </c>
      <c r="B12" s="6" t="s">
        <v>125</v>
      </c>
      <c r="C12" t="s">
        <v>124</v>
      </c>
      <c r="D12" s="6">
        <v>5.2</v>
      </c>
      <c r="H12" t="str">
        <f t="shared" si="0"/>
        <v>Pg 10, Section 5.2</v>
      </c>
      <c r="M12" s="2" t="s">
        <v>158</v>
      </c>
      <c r="N12" t="str">
        <f>LEFT(M12,2)</f>
        <v>10</v>
      </c>
      <c r="O12" t="str">
        <f>RIGHT(M12,5)</f>
        <v>5.2.2</v>
      </c>
    </row>
    <row r="13" spans="1:15" ht="31.5" x14ac:dyDescent="0.25">
      <c r="A13" s="7" t="s">
        <v>100</v>
      </c>
      <c r="B13" s="6" t="s">
        <v>125</v>
      </c>
      <c r="C13" t="s">
        <v>124</v>
      </c>
      <c r="D13" s="6">
        <v>5.2</v>
      </c>
      <c r="H13" t="str">
        <f t="shared" si="0"/>
        <v>Pg 10, Section 5.2</v>
      </c>
      <c r="M13" s="2" t="s">
        <v>159</v>
      </c>
      <c r="N13" t="str">
        <f t="shared" ref="N13:N30" si="2">LEFT(M13,2)</f>
        <v>12</v>
      </c>
      <c r="O13" t="str">
        <f t="shared" ref="O13:O23" si="3">RIGHT(M13,5)</f>
        <v>5.2.3</v>
      </c>
    </row>
    <row r="14" spans="1:15" ht="31.5" x14ac:dyDescent="0.25">
      <c r="A14" s="7" t="s">
        <v>100</v>
      </c>
      <c r="B14" s="6" t="s">
        <v>125</v>
      </c>
      <c r="C14" t="s">
        <v>124</v>
      </c>
      <c r="D14" s="6">
        <v>5.2</v>
      </c>
      <c r="H14" t="str">
        <f t="shared" si="0"/>
        <v>Pg 10, Section 5.2</v>
      </c>
      <c r="M14" s="2" t="s">
        <v>159</v>
      </c>
      <c r="N14" t="str">
        <f t="shared" si="2"/>
        <v>12</v>
      </c>
      <c r="O14" t="str">
        <f t="shared" si="3"/>
        <v>5.2.3</v>
      </c>
    </row>
    <row r="15" spans="1:15" ht="31.5" x14ac:dyDescent="0.25">
      <c r="A15" s="7" t="s">
        <v>100</v>
      </c>
      <c r="B15" s="6" t="s">
        <v>125</v>
      </c>
      <c r="C15" t="s">
        <v>124</v>
      </c>
      <c r="D15" s="6">
        <v>5.2</v>
      </c>
      <c r="H15" t="str">
        <f t="shared" si="0"/>
        <v>Pg 10, Section 5.2</v>
      </c>
      <c r="M15" s="2" t="s">
        <v>160</v>
      </c>
      <c r="N15" t="str">
        <f t="shared" si="2"/>
        <v>13</v>
      </c>
      <c r="O15" t="str">
        <f>RIGHT(M15,7)</f>
        <v>5.2.3.1</v>
      </c>
    </row>
    <row r="16" spans="1:15" ht="31.5" x14ac:dyDescent="0.25">
      <c r="A16" s="7" t="s">
        <v>100</v>
      </c>
      <c r="B16" s="6" t="s">
        <v>125</v>
      </c>
      <c r="C16" t="s">
        <v>124</v>
      </c>
      <c r="D16" s="6" t="s">
        <v>122</v>
      </c>
      <c r="H16" t="str">
        <f t="shared" si="0"/>
        <v>Pg 10, Section 5.2.1</v>
      </c>
      <c r="M16" s="2" t="s">
        <v>160</v>
      </c>
      <c r="N16" t="str">
        <f t="shared" si="2"/>
        <v>13</v>
      </c>
      <c r="O16" t="str">
        <f>RIGHT(M16,7)</f>
        <v>5.2.3.1</v>
      </c>
    </row>
    <row r="17" spans="1:15" ht="15.75" x14ac:dyDescent="0.25">
      <c r="A17" s="7" t="s">
        <v>100</v>
      </c>
      <c r="B17" s="6" t="s">
        <v>125</v>
      </c>
      <c r="C17" t="s">
        <v>124</v>
      </c>
      <c r="D17" s="6" t="s">
        <v>123</v>
      </c>
      <c r="H17" t="str">
        <f t="shared" si="0"/>
        <v>Pg 10, Section 5.2.2</v>
      </c>
      <c r="M17" s="8" t="s">
        <v>162</v>
      </c>
      <c r="N17" t="str">
        <f t="shared" si="2"/>
        <v>13</v>
      </c>
      <c r="O17" t="str">
        <f t="shared" si="3"/>
        <v>5.2.4</v>
      </c>
    </row>
    <row r="18" spans="1:15" ht="31.5" x14ac:dyDescent="0.25">
      <c r="A18" s="7" t="s">
        <v>100</v>
      </c>
      <c r="B18" s="6" t="s">
        <v>125</v>
      </c>
      <c r="C18" t="s">
        <v>124</v>
      </c>
      <c r="D18" s="6" t="s">
        <v>123</v>
      </c>
      <c r="H18" t="str">
        <f t="shared" si="0"/>
        <v>Pg 10, Section 5.2.2</v>
      </c>
      <c r="M18" s="2" t="s">
        <v>161</v>
      </c>
      <c r="N18" t="str">
        <f t="shared" si="2"/>
        <v>13</v>
      </c>
      <c r="O18" t="str">
        <f t="shared" si="3"/>
        <v>5.2.4</v>
      </c>
    </row>
    <row r="19" spans="1:15" ht="15.75" x14ac:dyDescent="0.25">
      <c r="A19" s="7" t="s">
        <v>108</v>
      </c>
      <c r="B19" s="6" t="s">
        <v>125</v>
      </c>
      <c r="C19" t="s">
        <v>124</v>
      </c>
      <c r="D19" s="7">
        <v>5.4</v>
      </c>
      <c r="H19" t="str">
        <f t="shared" si="0"/>
        <v>Pg 15, Section 5.4</v>
      </c>
      <c r="M19" s="8" t="s">
        <v>165</v>
      </c>
      <c r="N19" t="str">
        <f t="shared" si="2"/>
        <v>14</v>
      </c>
      <c r="O19" t="str">
        <f t="shared" si="3"/>
        <v>5.3.1</v>
      </c>
    </row>
    <row r="20" spans="1:15" ht="31.5" x14ac:dyDescent="0.25">
      <c r="A20" s="7" t="s">
        <v>108</v>
      </c>
      <c r="B20" s="6" t="s">
        <v>125</v>
      </c>
      <c r="C20" t="s">
        <v>124</v>
      </c>
      <c r="D20" s="7">
        <v>5.4</v>
      </c>
      <c r="H20" t="str">
        <f t="shared" si="0"/>
        <v>Pg 15, Section 5.4</v>
      </c>
      <c r="M20" s="2" t="s">
        <v>164</v>
      </c>
      <c r="N20" t="str">
        <f t="shared" si="2"/>
        <v>14</v>
      </c>
      <c r="O20" t="str">
        <f t="shared" si="3"/>
        <v>5.3.2</v>
      </c>
    </row>
    <row r="21" spans="1:15" ht="31.5" x14ac:dyDescent="0.25">
      <c r="A21" s="7" t="s">
        <v>108</v>
      </c>
      <c r="B21" s="6" t="s">
        <v>125</v>
      </c>
      <c r="C21" t="s">
        <v>124</v>
      </c>
      <c r="D21" s="7">
        <v>5.4</v>
      </c>
      <c r="H21" t="str">
        <f t="shared" si="0"/>
        <v>Pg 15, Section 5.4</v>
      </c>
      <c r="M21" s="2" t="s">
        <v>164</v>
      </c>
      <c r="N21" t="str">
        <f t="shared" si="2"/>
        <v>14</v>
      </c>
      <c r="O21" t="str">
        <f t="shared" si="3"/>
        <v>5.3.2</v>
      </c>
    </row>
    <row r="22" spans="1:15" ht="31.5" x14ac:dyDescent="0.25">
      <c r="M22" s="2" t="s">
        <v>167</v>
      </c>
      <c r="N22" t="str">
        <f t="shared" si="2"/>
        <v>15</v>
      </c>
      <c r="O22" t="str">
        <f t="shared" si="3"/>
        <v>5.3.2</v>
      </c>
    </row>
    <row r="23" spans="1:15" ht="31.5" x14ac:dyDescent="0.25">
      <c r="M23" s="2" t="s">
        <v>167</v>
      </c>
      <c r="N23" t="str">
        <f t="shared" si="2"/>
        <v>15</v>
      </c>
      <c r="O23" t="str">
        <f t="shared" si="3"/>
        <v>5.3.2</v>
      </c>
    </row>
    <row r="24" spans="1:15" ht="31.5" x14ac:dyDescent="0.25">
      <c r="M24" s="2" t="s">
        <v>168</v>
      </c>
      <c r="N24" t="str">
        <f t="shared" si="2"/>
        <v>15</v>
      </c>
      <c r="O24" t="str">
        <f>RIGHT(M24,3)</f>
        <v>5.4</v>
      </c>
    </row>
    <row r="25" spans="1:15" ht="31.5" x14ac:dyDescent="0.25">
      <c r="M25" s="2" t="s">
        <v>168</v>
      </c>
      <c r="N25" t="str">
        <f t="shared" si="2"/>
        <v>15</v>
      </c>
      <c r="O25" t="str">
        <f t="shared" ref="O25:O34" si="4">RIGHT(M25,3)</f>
        <v>5.4</v>
      </c>
    </row>
    <row r="26" spans="1:15" ht="31.5" x14ac:dyDescent="0.25">
      <c r="M26" s="2" t="s">
        <v>168</v>
      </c>
      <c r="N26" t="str">
        <f t="shared" si="2"/>
        <v>15</v>
      </c>
      <c r="O26" t="str">
        <f t="shared" si="4"/>
        <v>5.4</v>
      </c>
    </row>
    <row r="27" spans="1:15" ht="31.5" x14ac:dyDescent="0.25">
      <c r="M27" s="2" t="s">
        <v>169</v>
      </c>
      <c r="N27" t="str">
        <f t="shared" si="2"/>
        <v>15</v>
      </c>
      <c r="O27" t="str">
        <f t="shared" si="4"/>
        <v>5.5</v>
      </c>
    </row>
    <row r="28" spans="1:15" ht="31.5" x14ac:dyDescent="0.25">
      <c r="M28" s="2" t="s">
        <v>169</v>
      </c>
      <c r="N28" t="str">
        <f t="shared" si="2"/>
        <v>15</v>
      </c>
      <c r="O28" t="str">
        <f t="shared" si="4"/>
        <v>5.5</v>
      </c>
    </row>
    <row r="29" spans="1:15" ht="31.5" x14ac:dyDescent="0.25">
      <c r="M29" s="2" t="s">
        <v>169</v>
      </c>
      <c r="N29" t="str">
        <f t="shared" si="2"/>
        <v>15</v>
      </c>
      <c r="O29" t="str">
        <f t="shared" si="4"/>
        <v>5.5</v>
      </c>
    </row>
    <row r="30" spans="1:15" ht="31.5" x14ac:dyDescent="0.25">
      <c r="M30" s="2" t="s">
        <v>170</v>
      </c>
      <c r="N30" t="str">
        <f t="shared" si="2"/>
        <v>17</v>
      </c>
      <c r="O30" t="str">
        <f>RIGHT(M30,1)</f>
        <v>6</v>
      </c>
    </row>
    <row r="31" spans="1:15" ht="31.5" x14ac:dyDescent="0.25">
      <c r="M31" s="2" t="s">
        <v>134</v>
      </c>
      <c r="N31" t="str">
        <f>LEFT(M31,1)</f>
        <v>2</v>
      </c>
      <c r="O31" t="str">
        <f t="shared" si="4"/>
        <v>1.0</v>
      </c>
    </row>
    <row r="32" spans="1:15" ht="31.5" x14ac:dyDescent="0.25">
      <c r="M32" s="2" t="s">
        <v>136</v>
      </c>
      <c r="N32" t="str">
        <f t="shared" ref="N32:N72" si="5">LEFT(M32,1)</f>
        <v>2</v>
      </c>
      <c r="O32" t="str">
        <f t="shared" si="4"/>
        <v>1.1</v>
      </c>
    </row>
    <row r="33" spans="13:15" ht="31.5" x14ac:dyDescent="0.25">
      <c r="M33" s="2" t="s">
        <v>136</v>
      </c>
      <c r="N33" t="str">
        <f t="shared" si="5"/>
        <v>2</v>
      </c>
      <c r="O33" t="str">
        <f t="shared" si="4"/>
        <v>1.1</v>
      </c>
    </row>
    <row r="34" spans="13:15" ht="31.5" x14ac:dyDescent="0.25">
      <c r="M34" s="2" t="s">
        <v>138</v>
      </c>
      <c r="N34" t="str">
        <f t="shared" si="5"/>
        <v>2</v>
      </c>
      <c r="O34" t="str">
        <f t="shared" si="4"/>
        <v>1.2</v>
      </c>
    </row>
    <row r="35" spans="13:15" ht="15.75" x14ac:dyDescent="0.25">
      <c r="M35" s="2" t="s">
        <v>140</v>
      </c>
      <c r="N35" t="str">
        <f t="shared" si="5"/>
        <v>3</v>
      </c>
      <c r="O35" t="str">
        <f>RIGHT(M35,1)</f>
        <v>2</v>
      </c>
    </row>
    <row r="36" spans="13:15" ht="15.75" x14ac:dyDescent="0.25">
      <c r="M36" s="2" t="s">
        <v>140</v>
      </c>
      <c r="N36" t="str">
        <f t="shared" si="5"/>
        <v>3</v>
      </c>
      <c r="O36" t="str">
        <f t="shared" ref="O36:O38" si="6">RIGHT(M36,1)</f>
        <v>2</v>
      </c>
    </row>
    <row r="37" spans="13:15" ht="15.75" x14ac:dyDescent="0.25">
      <c r="M37" s="2" t="s">
        <v>142</v>
      </c>
      <c r="N37" t="str">
        <f t="shared" si="5"/>
        <v>4</v>
      </c>
      <c r="O37" t="str">
        <f t="shared" si="6"/>
        <v>3</v>
      </c>
    </row>
    <row r="38" spans="13:15" ht="15.75" x14ac:dyDescent="0.25">
      <c r="M38" s="2" t="s">
        <v>142</v>
      </c>
      <c r="N38" t="str">
        <f t="shared" si="5"/>
        <v>4</v>
      </c>
      <c r="O38" t="str">
        <f t="shared" si="6"/>
        <v>3</v>
      </c>
    </row>
    <row r="39" spans="13:15" ht="31.5" x14ac:dyDescent="0.25">
      <c r="M39" s="2" t="s">
        <v>144</v>
      </c>
      <c r="N39" t="str">
        <f t="shared" si="5"/>
        <v>6</v>
      </c>
      <c r="O39" t="str">
        <f t="shared" ref="O39:O50" si="7">RIGHT(M39,3)</f>
        <v>4.1</v>
      </c>
    </row>
    <row r="40" spans="13:15" ht="31.5" x14ac:dyDescent="0.25">
      <c r="M40" s="2" t="s">
        <v>144</v>
      </c>
      <c r="N40" t="str">
        <f t="shared" si="5"/>
        <v>6</v>
      </c>
      <c r="O40" t="str">
        <f t="shared" si="7"/>
        <v>4.1</v>
      </c>
    </row>
    <row r="41" spans="13:15" ht="31.5" x14ac:dyDescent="0.25">
      <c r="M41" s="2" t="s">
        <v>144</v>
      </c>
      <c r="N41" t="str">
        <f t="shared" si="5"/>
        <v>6</v>
      </c>
      <c r="O41" t="str">
        <f t="shared" si="7"/>
        <v>4.1</v>
      </c>
    </row>
    <row r="42" spans="13:15" ht="31.5" x14ac:dyDescent="0.25">
      <c r="M42" s="2" t="s">
        <v>144</v>
      </c>
      <c r="N42" t="str">
        <f t="shared" si="5"/>
        <v>6</v>
      </c>
      <c r="O42" t="str">
        <f t="shared" si="7"/>
        <v>4.1</v>
      </c>
    </row>
    <row r="43" spans="13:15" ht="31.5" x14ac:dyDescent="0.25">
      <c r="M43" s="2" t="s">
        <v>144</v>
      </c>
      <c r="N43" t="str">
        <f t="shared" si="5"/>
        <v>6</v>
      </c>
      <c r="O43" t="str">
        <f t="shared" si="7"/>
        <v>4.1</v>
      </c>
    </row>
    <row r="44" spans="13:15" ht="31.5" x14ac:dyDescent="0.25">
      <c r="M44" s="2" t="s">
        <v>144</v>
      </c>
      <c r="N44" t="str">
        <f t="shared" si="5"/>
        <v>6</v>
      </c>
      <c r="O44" t="str">
        <f t="shared" si="7"/>
        <v>4.1</v>
      </c>
    </row>
    <row r="45" spans="13:15" ht="31.5" x14ac:dyDescent="0.25">
      <c r="M45" s="2" t="s">
        <v>144</v>
      </c>
      <c r="N45" t="str">
        <f t="shared" si="5"/>
        <v>6</v>
      </c>
      <c r="O45" t="str">
        <f t="shared" si="7"/>
        <v>4.1</v>
      </c>
    </row>
    <row r="46" spans="13:15" ht="31.5" x14ac:dyDescent="0.25">
      <c r="M46" s="2" t="s">
        <v>145</v>
      </c>
      <c r="N46" t="str">
        <f t="shared" si="5"/>
        <v>6</v>
      </c>
      <c r="O46" t="str">
        <f t="shared" si="7"/>
        <v>4.2</v>
      </c>
    </row>
    <row r="47" spans="13:15" ht="31.5" x14ac:dyDescent="0.25">
      <c r="M47" s="2" t="s">
        <v>145</v>
      </c>
      <c r="N47" t="str">
        <f t="shared" si="5"/>
        <v>6</v>
      </c>
      <c r="O47" t="str">
        <f t="shared" si="7"/>
        <v>4.2</v>
      </c>
    </row>
    <row r="48" spans="13:15" ht="31.5" x14ac:dyDescent="0.25">
      <c r="M48" s="2" t="s">
        <v>145</v>
      </c>
      <c r="N48" t="str">
        <f t="shared" si="5"/>
        <v>6</v>
      </c>
      <c r="O48" t="str">
        <f t="shared" si="7"/>
        <v>4.2</v>
      </c>
    </row>
    <row r="49" spans="13:15" ht="31.5" x14ac:dyDescent="0.25">
      <c r="M49" s="2" t="s">
        <v>146</v>
      </c>
      <c r="N49" t="str">
        <f t="shared" si="5"/>
        <v>6</v>
      </c>
      <c r="O49" t="str">
        <f t="shared" si="7"/>
        <v>4.3</v>
      </c>
    </row>
    <row r="50" spans="13:15" ht="31.5" x14ac:dyDescent="0.25">
      <c r="M50" s="2" t="s">
        <v>147</v>
      </c>
      <c r="N50" t="str">
        <f t="shared" si="5"/>
        <v>6</v>
      </c>
      <c r="O50" t="str">
        <f t="shared" si="7"/>
        <v>4.4</v>
      </c>
    </row>
    <row r="51" spans="13:15" ht="31.5" x14ac:dyDescent="0.25">
      <c r="M51" s="2" t="s">
        <v>148</v>
      </c>
      <c r="N51" t="str">
        <f t="shared" si="5"/>
        <v>6</v>
      </c>
      <c r="O51" t="str">
        <f t="shared" ref="O51:O68" si="8">RIGHT(M51,5)</f>
        <v>4.4.1</v>
      </c>
    </row>
    <row r="52" spans="13:15" ht="31.5" x14ac:dyDescent="0.25">
      <c r="M52" s="2" t="s">
        <v>148</v>
      </c>
      <c r="N52" t="str">
        <f t="shared" si="5"/>
        <v>6</v>
      </c>
      <c r="O52" t="str">
        <f t="shared" si="8"/>
        <v>4.4.1</v>
      </c>
    </row>
    <row r="53" spans="13:15" ht="31.5" x14ac:dyDescent="0.25">
      <c r="M53" s="2" t="s">
        <v>148</v>
      </c>
      <c r="N53" t="str">
        <f t="shared" si="5"/>
        <v>6</v>
      </c>
      <c r="O53" t="str">
        <f t="shared" si="8"/>
        <v>4.4.1</v>
      </c>
    </row>
    <row r="54" spans="13:15" ht="31.5" x14ac:dyDescent="0.25">
      <c r="M54" s="2" t="s">
        <v>148</v>
      </c>
      <c r="N54" t="str">
        <f t="shared" si="5"/>
        <v>6</v>
      </c>
      <c r="O54" t="str">
        <f t="shared" si="8"/>
        <v>4.4.1</v>
      </c>
    </row>
    <row r="55" spans="13:15" ht="31.5" x14ac:dyDescent="0.25">
      <c r="M55" s="2" t="s">
        <v>148</v>
      </c>
      <c r="N55" t="str">
        <f t="shared" si="5"/>
        <v>6</v>
      </c>
      <c r="O55" t="str">
        <f t="shared" si="8"/>
        <v>4.4.1</v>
      </c>
    </row>
    <row r="56" spans="13:15" ht="31.5" x14ac:dyDescent="0.25">
      <c r="M56" s="2" t="s">
        <v>149</v>
      </c>
      <c r="N56" t="str">
        <f t="shared" si="5"/>
        <v>7</v>
      </c>
      <c r="O56" t="str">
        <f t="shared" si="8"/>
        <v>4.4.2</v>
      </c>
    </row>
    <row r="57" spans="13:15" ht="31.5" x14ac:dyDescent="0.25">
      <c r="M57" s="2" t="s">
        <v>149</v>
      </c>
      <c r="N57" t="str">
        <f t="shared" si="5"/>
        <v>7</v>
      </c>
      <c r="O57" t="str">
        <f t="shared" si="8"/>
        <v>4.4.2</v>
      </c>
    </row>
    <row r="58" spans="13:15" ht="31.5" x14ac:dyDescent="0.25">
      <c r="M58" s="2" t="s">
        <v>149</v>
      </c>
      <c r="N58" t="str">
        <f t="shared" si="5"/>
        <v>7</v>
      </c>
      <c r="O58" t="str">
        <f t="shared" si="8"/>
        <v>4.4.2</v>
      </c>
    </row>
    <row r="59" spans="13:15" ht="31.5" x14ac:dyDescent="0.25">
      <c r="M59" s="2" t="s">
        <v>150</v>
      </c>
      <c r="N59" t="str">
        <f t="shared" si="5"/>
        <v>8</v>
      </c>
      <c r="O59" t="str">
        <f t="shared" si="8"/>
        <v>4.4.3</v>
      </c>
    </row>
    <row r="60" spans="13:15" ht="31.5" x14ac:dyDescent="0.25">
      <c r="M60" s="2" t="s">
        <v>150</v>
      </c>
      <c r="N60" t="str">
        <f t="shared" si="5"/>
        <v>8</v>
      </c>
      <c r="O60" t="str">
        <f t="shared" si="8"/>
        <v>4.4.3</v>
      </c>
    </row>
    <row r="61" spans="13:15" ht="31.5" x14ac:dyDescent="0.25">
      <c r="M61" s="2" t="s">
        <v>152</v>
      </c>
      <c r="N61" t="str">
        <f t="shared" si="5"/>
        <v>8</v>
      </c>
      <c r="O61" t="str">
        <f t="shared" si="8"/>
        <v>4.4.4</v>
      </c>
    </row>
    <row r="62" spans="13:15" ht="31.5" x14ac:dyDescent="0.25">
      <c r="M62" s="2" t="s">
        <v>152</v>
      </c>
      <c r="N62" t="str">
        <f t="shared" si="5"/>
        <v>8</v>
      </c>
      <c r="O62" t="str">
        <f t="shared" si="8"/>
        <v>4.4.4</v>
      </c>
    </row>
    <row r="63" spans="13:15" ht="31.5" x14ac:dyDescent="0.25">
      <c r="M63" s="2" t="s">
        <v>152</v>
      </c>
      <c r="N63" t="str">
        <f t="shared" si="5"/>
        <v>8</v>
      </c>
      <c r="O63" t="str">
        <f t="shared" si="8"/>
        <v>4.4.4</v>
      </c>
    </row>
    <row r="64" spans="13:15" ht="31.5" x14ac:dyDescent="0.25">
      <c r="M64" s="2" t="s">
        <v>154</v>
      </c>
      <c r="N64" t="str">
        <f t="shared" si="5"/>
        <v>8</v>
      </c>
      <c r="O64" t="str">
        <f t="shared" si="8"/>
        <v>4.5.1</v>
      </c>
    </row>
    <row r="65" spans="13:15" ht="31.5" x14ac:dyDescent="0.25">
      <c r="M65" s="2" t="s">
        <v>154</v>
      </c>
      <c r="N65" t="str">
        <f t="shared" si="5"/>
        <v>8</v>
      </c>
      <c r="O65" t="str">
        <f t="shared" si="8"/>
        <v>4.5.1</v>
      </c>
    </row>
    <row r="66" spans="13:15" ht="31.5" x14ac:dyDescent="0.25">
      <c r="M66" s="2" t="s">
        <v>153</v>
      </c>
      <c r="N66" t="str">
        <f t="shared" si="5"/>
        <v>8</v>
      </c>
      <c r="O66" t="str">
        <f t="shared" si="8"/>
        <v>4.5.2</v>
      </c>
    </row>
    <row r="67" spans="13:15" ht="31.5" x14ac:dyDescent="0.25">
      <c r="M67" s="2" t="s">
        <v>153</v>
      </c>
      <c r="N67" t="str">
        <f t="shared" si="5"/>
        <v>8</v>
      </c>
      <c r="O67" t="str">
        <f t="shared" si="8"/>
        <v>4.5.2</v>
      </c>
    </row>
    <row r="68" spans="13:15" ht="31.5" x14ac:dyDescent="0.25">
      <c r="M68" s="2" t="s">
        <v>153</v>
      </c>
      <c r="N68" t="str">
        <f t="shared" si="5"/>
        <v>8</v>
      </c>
      <c r="O68" t="str">
        <f t="shared" si="8"/>
        <v>4.5.2</v>
      </c>
    </row>
    <row r="69" spans="13:15" ht="15.75" x14ac:dyDescent="0.25">
      <c r="M69" s="2" t="s">
        <v>156</v>
      </c>
      <c r="N69" t="str">
        <f t="shared" si="5"/>
        <v>9</v>
      </c>
      <c r="O69" t="str">
        <f>RIGHT(M69,1)</f>
        <v>5</v>
      </c>
    </row>
    <row r="70" spans="13:15" ht="31.5" x14ac:dyDescent="0.25">
      <c r="M70" s="2" t="s">
        <v>157</v>
      </c>
      <c r="N70" t="str">
        <f t="shared" si="5"/>
        <v>9</v>
      </c>
      <c r="O70" t="str">
        <f t="shared" ref="O70:O72" si="9">RIGHT(M70,3)</f>
        <v>5.1</v>
      </c>
    </row>
    <row r="71" spans="13:15" ht="31.5" x14ac:dyDescent="0.25">
      <c r="M71" s="2" t="s">
        <v>157</v>
      </c>
      <c r="N71" t="str">
        <f t="shared" si="5"/>
        <v>9</v>
      </c>
      <c r="O71" t="str">
        <f t="shared" si="9"/>
        <v>5.1</v>
      </c>
    </row>
    <row r="72" spans="13:15" ht="31.5" x14ac:dyDescent="0.25">
      <c r="M72" s="2" t="s">
        <v>157</v>
      </c>
      <c r="N72" t="str">
        <f t="shared" si="5"/>
        <v>9</v>
      </c>
      <c r="O72" t="str">
        <f t="shared" si="9"/>
        <v>5.1</v>
      </c>
    </row>
    <row r="73" spans="13:15" ht="31.5" x14ac:dyDescent="0.25">
      <c r="M73" s="2" t="s">
        <v>6</v>
      </c>
      <c r="N73" t="str">
        <f>M73</f>
        <v>CoverReport</v>
      </c>
    </row>
    <row r="74" spans="13:15" ht="15.75" x14ac:dyDescent="0.25">
      <c r="M74" s="2" t="s">
        <v>10</v>
      </c>
      <c r="N74" t="str">
        <f t="shared" ref="N74:N76" si="10">M74</f>
        <v>TOC</v>
      </c>
    </row>
    <row r="75" spans="13:15" ht="15.75" x14ac:dyDescent="0.25">
      <c r="M75" s="2" t="s">
        <v>10</v>
      </c>
      <c r="N75" t="str">
        <f t="shared" si="10"/>
        <v>TOC</v>
      </c>
    </row>
    <row r="76" spans="13:15" ht="15.75" x14ac:dyDescent="0.25">
      <c r="M76" s="2" t="s">
        <v>10</v>
      </c>
      <c r="N76" t="str">
        <f t="shared" si="10"/>
        <v>TOC</v>
      </c>
    </row>
    <row r="77" spans="13:15" ht="31.5" x14ac:dyDescent="0.25">
      <c r="M77" s="2" t="s">
        <v>160</v>
      </c>
      <c r="N77" t="str">
        <f t="shared" ref="N77:N80" si="11">LEFT(M77,2)</f>
        <v>13</v>
      </c>
      <c r="O77" t="str">
        <f>RIGHT(M77,7)</f>
        <v>5.2.3.1</v>
      </c>
    </row>
    <row r="78" spans="13:15" ht="31.5" x14ac:dyDescent="0.25">
      <c r="M78" s="2" t="s">
        <v>173</v>
      </c>
      <c r="N78" t="str">
        <f t="shared" si="11"/>
        <v>14</v>
      </c>
      <c r="O78" t="str">
        <f t="shared" ref="O78" si="12">RIGHT(M78,3)</f>
        <v>5.3</v>
      </c>
    </row>
    <row r="79" spans="13:15" ht="31.5" x14ac:dyDescent="0.25">
      <c r="M79" s="2" t="s">
        <v>164</v>
      </c>
      <c r="N79" t="str">
        <f t="shared" si="11"/>
        <v>14</v>
      </c>
      <c r="O79" t="str">
        <f t="shared" ref="O79" si="13">RIGHT(M79,5)</f>
        <v>5.3.2</v>
      </c>
    </row>
    <row r="80" spans="13:15" ht="31.5" x14ac:dyDescent="0.25">
      <c r="M80" s="2" t="s">
        <v>168</v>
      </c>
      <c r="N80" t="str">
        <f t="shared" si="11"/>
        <v>15</v>
      </c>
      <c r="O80" t="str">
        <f t="shared" ref="O80" si="14">RIGHT(M80,3)</f>
        <v>5.4</v>
      </c>
    </row>
    <row r="81" spans="13:15" ht="15.75" x14ac:dyDescent="0.25">
      <c r="M81" s="2" t="s">
        <v>171</v>
      </c>
      <c r="N81" t="str">
        <f>LEFT(M81,1)</f>
        <v>3</v>
      </c>
      <c r="O81">
        <v>2</v>
      </c>
    </row>
    <row r="82" spans="13:15" ht="31.5" x14ac:dyDescent="0.25">
      <c r="M82" s="2" t="s">
        <v>174</v>
      </c>
      <c r="N82" t="str">
        <f>LEFT(M82,1)</f>
        <v>6</v>
      </c>
      <c r="O82" t="s">
        <v>176</v>
      </c>
    </row>
    <row r="83" spans="13:15" ht="31.5" x14ac:dyDescent="0.25">
      <c r="M83" s="2" t="s">
        <v>65</v>
      </c>
      <c r="N83" t="str">
        <f t="shared" ref="N83:N100" si="15">M83</f>
        <v>Appendices</v>
      </c>
    </row>
    <row r="84" spans="13:15" ht="31.5" x14ac:dyDescent="0.25">
      <c r="M84" s="2" t="s">
        <v>77</v>
      </c>
      <c r="N84" t="str">
        <f t="shared" si="15"/>
        <v>Appendix C</v>
      </c>
    </row>
    <row r="85" spans="13:15" ht="31.5" x14ac:dyDescent="0.25">
      <c r="M85" s="2" t="s">
        <v>77</v>
      </c>
      <c r="N85" t="str">
        <f t="shared" si="15"/>
        <v>Appendix C</v>
      </c>
    </row>
    <row r="86" spans="13:15" ht="31.5" x14ac:dyDescent="0.25">
      <c r="M86" s="2" t="s">
        <v>80</v>
      </c>
      <c r="N86" t="str">
        <f t="shared" si="15"/>
        <v>Appendix D</v>
      </c>
    </row>
    <row r="87" spans="13:15" ht="31.5" x14ac:dyDescent="0.25">
      <c r="M87" s="2" t="s">
        <v>82</v>
      </c>
      <c r="N87" t="str">
        <f t="shared" si="15"/>
        <v>Appendix E</v>
      </c>
    </row>
    <row r="88" spans="13:15" ht="31.5" x14ac:dyDescent="0.25">
      <c r="M88" s="2" t="s">
        <v>86</v>
      </c>
      <c r="N88" t="str">
        <f t="shared" si="15"/>
        <v>Appendix H</v>
      </c>
    </row>
    <row r="89" spans="13:15" ht="63" x14ac:dyDescent="0.25">
      <c r="M89" s="2" t="s">
        <v>89</v>
      </c>
      <c r="N89" t="str">
        <f t="shared" si="15"/>
        <v>Appendix J, Sheets 70-74</v>
      </c>
    </row>
    <row r="90" spans="13:15" ht="31.5" x14ac:dyDescent="0.25">
      <c r="M90" s="2" t="s">
        <v>73</v>
      </c>
      <c r="N90" t="str">
        <f t="shared" si="15"/>
        <v>Multiple Sheets</v>
      </c>
    </row>
    <row r="91" spans="13:15" ht="15.75" x14ac:dyDescent="0.25">
      <c r="M91" s="2" t="s">
        <v>88</v>
      </c>
      <c r="N91">
        <v>10</v>
      </c>
    </row>
    <row r="92" spans="13:15" ht="31.5" x14ac:dyDescent="0.25">
      <c r="M92" s="2" t="s">
        <v>175</v>
      </c>
      <c r="N92" t="str">
        <f t="shared" si="15"/>
        <v>Plan Sheet 2</v>
      </c>
    </row>
    <row r="93" spans="13:15" ht="47.25" x14ac:dyDescent="0.25">
      <c r="M93" s="2" t="s">
        <v>69</v>
      </c>
      <c r="N93" t="str">
        <f t="shared" si="15"/>
        <v>Plan Sheet 28</v>
      </c>
    </row>
    <row r="94" spans="13:15" ht="47.25" x14ac:dyDescent="0.25">
      <c r="M94" s="2" t="s">
        <v>71</v>
      </c>
      <c r="N94" t="str">
        <f t="shared" si="15"/>
        <v>Plan Sheet 39</v>
      </c>
    </row>
    <row r="95" spans="13:15" ht="31.5" x14ac:dyDescent="0.25">
      <c r="M95" s="2" t="s">
        <v>84</v>
      </c>
      <c r="N95" t="str">
        <f t="shared" si="15"/>
        <v>Appendix J</v>
      </c>
    </row>
    <row r="96" spans="13:15" ht="31.5" x14ac:dyDescent="0.25">
      <c r="M96" s="2" t="s">
        <v>117</v>
      </c>
      <c r="N96" t="str">
        <f t="shared" si="15"/>
        <v>Appendix I</v>
      </c>
    </row>
    <row r="97" spans="13:15" ht="31.5" x14ac:dyDescent="0.25">
      <c r="M97" s="2" t="s">
        <v>117</v>
      </c>
      <c r="N97" t="str">
        <f t="shared" si="15"/>
        <v>Appendix I</v>
      </c>
    </row>
    <row r="98" spans="13:15" ht="15.6" x14ac:dyDescent="0.3">
      <c r="M98" s="2" t="s">
        <v>118</v>
      </c>
      <c r="N98" t="str">
        <f t="shared" si="15"/>
        <v>Appendix K</v>
      </c>
    </row>
    <row r="99" spans="13:15" ht="15.6" x14ac:dyDescent="0.3">
      <c r="M99" s="2" t="s">
        <v>119</v>
      </c>
      <c r="N99" t="str">
        <f t="shared" si="15"/>
        <v>Appendix L</v>
      </c>
    </row>
    <row r="100" spans="13:15" ht="15.6" x14ac:dyDescent="0.3">
      <c r="M100" s="2" t="s">
        <v>120</v>
      </c>
      <c r="N100" t="str">
        <f t="shared" si="15"/>
        <v>Appendix M</v>
      </c>
    </row>
    <row r="101" spans="13:15" ht="31.2" x14ac:dyDescent="0.3">
      <c r="M101" s="2" t="s">
        <v>129</v>
      </c>
      <c r="N101" t="str">
        <f>MID(M101,4,2)</f>
        <v>10</v>
      </c>
      <c r="O101" t="str">
        <f t="shared" ref="O101:O104" si="16">RIGHT(M101,3)</f>
        <v>5.2</v>
      </c>
    </row>
    <row r="102" spans="13:15" ht="31.2" x14ac:dyDescent="0.3">
      <c r="M102" s="2" t="s">
        <v>129</v>
      </c>
      <c r="N102" t="str">
        <f t="shared" ref="N102:N110" si="17">MID(M102,4,2)</f>
        <v>10</v>
      </c>
      <c r="O102" t="str">
        <f t="shared" si="16"/>
        <v>5.2</v>
      </c>
    </row>
    <row r="103" spans="13:15" ht="31.2" x14ac:dyDescent="0.3">
      <c r="M103" s="2" t="s">
        <v>129</v>
      </c>
      <c r="N103" t="str">
        <f t="shared" si="17"/>
        <v>10</v>
      </c>
      <c r="O103" t="str">
        <f t="shared" si="16"/>
        <v>5.2</v>
      </c>
    </row>
    <row r="104" spans="13:15" ht="31.2" x14ac:dyDescent="0.3">
      <c r="M104" s="2" t="s">
        <v>129</v>
      </c>
      <c r="N104" t="str">
        <f t="shared" si="17"/>
        <v>10</v>
      </c>
      <c r="O104" t="str">
        <f t="shared" si="16"/>
        <v>5.2</v>
      </c>
    </row>
    <row r="105" spans="13:15" ht="31.2" x14ac:dyDescent="0.3">
      <c r="M105" s="2" t="s">
        <v>130</v>
      </c>
      <c r="N105" t="str">
        <f t="shared" si="17"/>
        <v>10</v>
      </c>
      <c r="O105" t="str">
        <f t="shared" ref="O105:O107" si="18">RIGHT(M105,5)</f>
        <v>5.2.1</v>
      </c>
    </row>
    <row r="106" spans="13:15" ht="31.2" x14ac:dyDescent="0.3">
      <c r="M106" s="2" t="s">
        <v>131</v>
      </c>
      <c r="N106" t="str">
        <f t="shared" si="17"/>
        <v>10</v>
      </c>
      <c r="O106" t="str">
        <f t="shared" si="18"/>
        <v>5.2.2</v>
      </c>
    </row>
    <row r="107" spans="13:15" ht="31.2" x14ac:dyDescent="0.3">
      <c r="M107" s="2" t="s">
        <v>131</v>
      </c>
      <c r="N107" t="str">
        <f t="shared" si="17"/>
        <v>10</v>
      </c>
      <c r="O107" t="str">
        <f t="shared" si="18"/>
        <v>5.2.2</v>
      </c>
    </row>
    <row r="108" spans="13:15" ht="31.2" x14ac:dyDescent="0.3">
      <c r="M108" s="2" t="s">
        <v>132</v>
      </c>
      <c r="N108" t="str">
        <f t="shared" si="17"/>
        <v>15</v>
      </c>
      <c r="O108" t="str">
        <f t="shared" ref="O108:O110" si="19">RIGHT(M108,3)</f>
        <v>5.4</v>
      </c>
    </row>
    <row r="109" spans="13:15" ht="31.2" x14ac:dyDescent="0.3">
      <c r="M109" s="2" t="s">
        <v>132</v>
      </c>
      <c r="N109" t="str">
        <f t="shared" si="17"/>
        <v>15</v>
      </c>
      <c r="O109" t="str">
        <f t="shared" si="19"/>
        <v>5.4</v>
      </c>
    </row>
    <row r="110" spans="13:15" ht="31.2" x14ac:dyDescent="0.3">
      <c r="M110" s="2" t="s">
        <v>132</v>
      </c>
      <c r="N110" t="str">
        <f t="shared" si="17"/>
        <v>15</v>
      </c>
      <c r="O110" t="str">
        <f t="shared" si="19"/>
        <v>5.4</v>
      </c>
    </row>
    <row r="111" spans="13:15" ht="15.6" x14ac:dyDescent="0.3">
      <c r="M111" s="2" t="s">
        <v>126</v>
      </c>
      <c r="N111" t="str">
        <f>MID(M111,4,1)</f>
        <v>3</v>
      </c>
      <c r="O111" t="str">
        <f t="shared" ref="O111:O113" si="20">RIGHT(M111,1)</f>
        <v>2</v>
      </c>
    </row>
    <row r="112" spans="13:15" ht="15.6" x14ac:dyDescent="0.3">
      <c r="M112" s="2" t="s">
        <v>126</v>
      </c>
      <c r="N112" t="str">
        <f t="shared" ref="N112:N116" si="21">MID(M112,4,1)</f>
        <v>3</v>
      </c>
      <c r="O112" t="str">
        <f t="shared" si="20"/>
        <v>2</v>
      </c>
    </row>
    <row r="113" spans="13:15" ht="15.6" x14ac:dyDescent="0.3">
      <c r="M113" s="2" t="s">
        <v>127</v>
      </c>
      <c r="N113" t="str">
        <f t="shared" si="21"/>
        <v>6</v>
      </c>
      <c r="O113" t="str">
        <f t="shared" si="20"/>
        <v>4</v>
      </c>
    </row>
    <row r="114" spans="13:15" ht="31.2" x14ac:dyDescent="0.3">
      <c r="M114" s="2" t="s">
        <v>128</v>
      </c>
      <c r="N114" t="str">
        <f t="shared" si="21"/>
        <v>8</v>
      </c>
      <c r="O114" t="str">
        <f t="shared" ref="O114:O116" si="22">RIGHT(M114,5)</f>
        <v>4.5.2</v>
      </c>
    </row>
    <row r="115" spans="13:15" ht="31.2" x14ac:dyDescent="0.3">
      <c r="M115" s="2" t="s">
        <v>128</v>
      </c>
      <c r="N115" t="str">
        <f t="shared" si="21"/>
        <v>8</v>
      </c>
      <c r="O115" t="str">
        <f t="shared" si="22"/>
        <v>4.5.2</v>
      </c>
    </row>
    <row r="116" spans="13:15" ht="31.2" x14ac:dyDescent="0.3">
      <c r="M116" s="2" t="s">
        <v>128</v>
      </c>
      <c r="N116" t="str">
        <f t="shared" si="21"/>
        <v>8</v>
      </c>
      <c r="O116" t="str">
        <f t="shared" si="22"/>
        <v>4.5.2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2016-12-09T21:35:24Z</dcterms:modified>
</cp:coreProperties>
</file>